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arketing Firmengemeinschaft\Kundenbriefe\Kundenbrief(e) Vitatreuhand\2024-12 Jahresendversand Treuhand 2024\"/>
    </mc:Choice>
  </mc:AlternateContent>
  <bookViews>
    <workbookView xWindow="0" yWindow="0" windowWidth="28800" windowHeight="13575" tabRatio="639"/>
  </bookViews>
  <sheets>
    <sheet name="Deckblatt" sheetId="1" r:id="rId1"/>
    <sheet name="Kassenbestände" sheetId="12" r:id="rId2"/>
    <sheet name="KUNDEN" sheetId="2" r:id="rId3"/>
    <sheet name="UEBR_FO" sheetId="7" r:id="rId4"/>
    <sheet name="VORRAETE" sheetId="8" r:id="rId5"/>
    <sheet name="ANGEF_ARB" sheetId="11" r:id="rId6"/>
    <sheet name="LIEFERANTEN" sheetId="9" r:id="rId7"/>
    <sheet name="UEBR_VERB" sheetId="10" r:id="rId8"/>
    <sheet name="TRANS_AKT+PAS" sheetId="13" r:id="rId9"/>
  </sheets>
  <definedNames>
    <definedName name="_xlnm.Print_Area" localSheetId="5">ANGEF_ARB!$A$1:$K$26</definedName>
    <definedName name="_xlnm.Print_Area" localSheetId="0">Deckblatt!$A$1:$G$51</definedName>
    <definedName name="_xlnm.Print_Area" localSheetId="1">Kassenbestände!$A$1:$E$33</definedName>
    <definedName name="_xlnm.Print_Area" localSheetId="2">KUNDEN!$A$1:$G$38</definedName>
    <definedName name="_xlnm.Print_Area" localSheetId="6">LIEFERANTEN!$A$1:$F$40</definedName>
    <definedName name="_xlnm.Print_Area" localSheetId="8">'TRANS_AKT+PAS'!$A$1:$F$40</definedName>
    <definedName name="_xlnm.Print_Area" localSheetId="3">UEBR_FO!$A$1:$G$39</definedName>
    <definedName name="_xlnm.Print_Area" localSheetId="7">UEBR_VERB!$A$1:$F$40</definedName>
    <definedName name="_xlnm.Print_Area" localSheetId="4">VORRAETE!$A$1:$G$38</definedName>
  </definedNames>
  <calcPr calcId="162913"/>
</workbook>
</file>

<file path=xl/calcChain.xml><?xml version="1.0" encoding="utf-8"?>
<calcChain xmlns="http://schemas.openxmlformats.org/spreadsheetml/2006/main">
  <c r="H36" i="13" l="1"/>
  <c r="H35" i="13"/>
  <c r="H34" i="13"/>
  <c r="H33" i="13"/>
  <c r="H32" i="13"/>
  <c r="H31" i="13"/>
  <c r="H30" i="13"/>
  <c r="H29" i="13"/>
  <c r="H28" i="13"/>
  <c r="H12" i="13"/>
  <c r="H13" i="13"/>
  <c r="H14" i="13"/>
  <c r="H15" i="13"/>
  <c r="H16" i="13"/>
  <c r="H17" i="13"/>
  <c r="H18" i="13"/>
  <c r="H19" i="13"/>
  <c r="H11" i="13"/>
  <c r="F12" i="11"/>
  <c r="H16" i="10" l="1"/>
  <c r="H17" i="10"/>
  <c r="E17" i="10" s="1"/>
  <c r="H18" i="10"/>
  <c r="H19" i="10"/>
  <c r="H20" i="10"/>
  <c r="H21" i="10"/>
  <c r="E21" i="10" s="1"/>
  <c r="H22" i="10"/>
  <c r="E22" i="10" s="1"/>
  <c r="H23" i="10"/>
  <c r="E23" i="10" s="1"/>
  <c r="H24" i="10"/>
  <c r="H25" i="10"/>
  <c r="E25" i="10" s="1"/>
  <c r="H26" i="10"/>
  <c r="E26" i="10" s="1"/>
  <c r="H27" i="10"/>
  <c r="H28" i="10"/>
  <c r="E28" i="10" s="1"/>
  <c r="H29" i="10"/>
  <c r="E29" i="10" s="1"/>
  <c r="H30" i="10"/>
  <c r="E30" i="10" s="1"/>
  <c r="H31" i="10"/>
  <c r="E31" i="10" s="1"/>
  <c r="H32" i="10"/>
  <c r="H33" i="10"/>
  <c r="H34" i="10"/>
  <c r="H35" i="10"/>
  <c r="H15" i="10"/>
  <c r="E18" i="10"/>
  <c r="E20" i="10"/>
  <c r="E24" i="10"/>
  <c r="E32" i="10"/>
  <c r="E19" i="10"/>
  <c r="E27" i="10"/>
  <c r="E33" i="10"/>
  <c r="E34" i="10"/>
  <c r="E35" i="10"/>
  <c r="H14" i="10"/>
  <c r="E28" i="9"/>
  <c r="E29" i="9"/>
  <c r="E30" i="9"/>
  <c r="E31" i="9"/>
  <c r="E32" i="9"/>
  <c r="E33" i="9"/>
  <c r="E34" i="9"/>
  <c r="E35" i="9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13" i="7"/>
  <c r="F15" i="2"/>
  <c r="F16" i="2"/>
  <c r="F17" i="2"/>
  <c r="F21" i="2"/>
  <c r="F27" i="2"/>
  <c r="F30" i="2"/>
  <c r="F31" i="2"/>
  <c r="I15" i="2"/>
  <c r="I16" i="2"/>
  <c r="I17" i="2"/>
  <c r="I18" i="2"/>
  <c r="F18" i="2" s="1"/>
  <c r="I19" i="2"/>
  <c r="F19" i="2" s="1"/>
  <c r="I20" i="2"/>
  <c r="F20" i="2" s="1"/>
  <c r="I21" i="2"/>
  <c r="I22" i="2"/>
  <c r="F22" i="2" s="1"/>
  <c r="I23" i="2"/>
  <c r="F23" i="2" s="1"/>
  <c r="I24" i="2"/>
  <c r="F24" i="2" s="1"/>
  <c r="I25" i="2"/>
  <c r="F25" i="2" s="1"/>
  <c r="I26" i="2"/>
  <c r="F26" i="2" s="1"/>
  <c r="I27" i="2"/>
  <c r="I28" i="2"/>
  <c r="F28" i="2" s="1"/>
  <c r="I29" i="2"/>
  <c r="F29" i="2" s="1"/>
  <c r="I30" i="2"/>
  <c r="I31" i="2"/>
  <c r="I32" i="2"/>
  <c r="I14" i="2"/>
  <c r="H17" i="9"/>
  <c r="E17" i="9" s="1"/>
  <c r="H18" i="9"/>
  <c r="H19" i="9"/>
  <c r="H20" i="9"/>
  <c r="H21" i="9"/>
  <c r="H22" i="9"/>
  <c r="E22" i="9" s="1"/>
  <c r="H23" i="9"/>
  <c r="E23" i="9" s="1"/>
  <c r="H24" i="9"/>
  <c r="E24" i="9" s="1"/>
  <c r="H25" i="9"/>
  <c r="E25" i="9" s="1"/>
  <c r="H26" i="9"/>
  <c r="E26" i="9" s="1"/>
  <c r="H27" i="9"/>
  <c r="E27" i="9" s="1"/>
  <c r="H28" i="9"/>
  <c r="H29" i="9"/>
  <c r="H30" i="9"/>
  <c r="H31" i="9"/>
  <c r="H32" i="9"/>
  <c r="H33" i="9"/>
  <c r="H34" i="9"/>
  <c r="H35" i="9"/>
  <c r="H16" i="9"/>
  <c r="E16" i="9" s="1"/>
  <c r="B27" i="12" l="1"/>
  <c r="G13" i="11" l="1"/>
  <c r="G12" i="11"/>
  <c r="G22" i="11"/>
  <c r="G21" i="11"/>
  <c r="G20" i="11"/>
  <c r="G19" i="11"/>
  <c r="G18" i="11"/>
  <c r="G17" i="11"/>
  <c r="G16" i="11"/>
  <c r="G15" i="11"/>
  <c r="G14" i="11"/>
  <c r="F13" i="11"/>
  <c r="G23" i="11" l="1"/>
  <c r="F23" i="11"/>
  <c r="B1" i="11" l="1"/>
  <c r="B3" i="11"/>
  <c r="F14" i="11"/>
  <c r="F15" i="11"/>
  <c r="F16" i="11"/>
  <c r="F17" i="11"/>
  <c r="F18" i="11"/>
  <c r="F19" i="11"/>
  <c r="F20" i="11"/>
  <c r="F21" i="11"/>
  <c r="F22" i="11"/>
  <c r="B23" i="11"/>
  <c r="C23" i="11"/>
  <c r="D23" i="11"/>
  <c r="E36" i="13" l="1"/>
  <c r="E35" i="13"/>
  <c r="E34" i="13"/>
  <c r="E33" i="13"/>
  <c r="E32" i="13"/>
  <c r="E31" i="13"/>
  <c r="E30" i="13"/>
  <c r="E29" i="13"/>
  <c r="E28" i="13"/>
  <c r="H27" i="13"/>
  <c r="E27" i="13" s="1"/>
  <c r="E19" i="13"/>
  <c r="E18" i="13"/>
  <c r="E17" i="13"/>
  <c r="E16" i="13"/>
  <c r="E15" i="13"/>
  <c r="E14" i="13"/>
  <c r="E13" i="13"/>
  <c r="E12" i="13"/>
  <c r="E11" i="13"/>
  <c r="H10" i="13"/>
  <c r="E10" i="13" s="1"/>
  <c r="E16" i="10"/>
  <c r="E15" i="10"/>
  <c r="E14" i="10"/>
  <c r="E20" i="9"/>
  <c r="E19" i="9"/>
  <c r="E18" i="9"/>
  <c r="H15" i="9"/>
  <c r="E15" i="9" s="1"/>
  <c r="E21" i="9"/>
  <c r="E33" i="7"/>
  <c r="E32" i="7"/>
  <c r="E31" i="7"/>
  <c r="E25" i="7"/>
  <c r="E24" i="7"/>
  <c r="E23" i="7"/>
  <c r="E22" i="7"/>
  <c r="E17" i="7"/>
  <c r="E16" i="7"/>
  <c r="E15" i="7"/>
  <c r="E34" i="7"/>
  <c r="E30" i="7"/>
  <c r="E29" i="7"/>
  <c r="E28" i="7"/>
  <c r="E27" i="7"/>
  <c r="E26" i="7"/>
  <c r="E21" i="7"/>
  <c r="E20" i="7"/>
  <c r="E19" i="7"/>
  <c r="E18" i="7"/>
  <c r="E14" i="7"/>
  <c r="E13" i="7"/>
  <c r="F32" i="2"/>
  <c r="F14" i="2"/>
  <c r="I13" i="2"/>
  <c r="F13" i="2" s="1"/>
  <c r="C1" i="8" l="1"/>
  <c r="E20" i="13"/>
  <c r="E35" i="7"/>
  <c r="F33" i="2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D1" i="2"/>
  <c r="D10" i="12"/>
  <c r="C37" i="13"/>
  <c r="C20" i="13"/>
  <c r="C36" i="9"/>
  <c r="G34" i="1" s="1"/>
  <c r="C1" i="10"/>
  <c r="D3" i="2"/>
  <c r="C1" i="13"/>
  <c r="C3" i="13"/>
  <c r="C3" i="10"/>
  <c r="C36" i="10"/>
  <c r="G36" i="1" s="1"/>
  <c r="C1" i="9"/>
  <c r="C3" i="9"/>
  <c r="C3" i="8"/>
  <c r="C1" i="7"/>
  <c r="C3" i="7"/>
  <c r="C35" i="7"/>
  <c r="G28" i="1" s="1"/>
  <c r="D33" i="2"/>
  <c r="G26" i="1" s="1"/>
  <c r="A2" i="12"/>
  <c r="B2" i="12"/>
  <c r="B4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E37" i="13"/>
  <c r="G34" i="8" l="1"/>
  <c r="G30" i="1" s="1"/>
  <c r="D23" i="12"/>
  <c r="G24" i="1" s="1"/>
  <c r="G38" i="1"/>
  <c r="E36" i="9"/>
  <c r="E36" i="10"/>
  <c r="G32" i="1" l="1"/>
</calcChain>
</file>

<file path=xl/sharedStrings.xml><?xml version="1.0" encoding="utf-8"?>
<sst xmlns="http://schemas.openxmlformats.org/spreadsheetml/2006/main" count="229" uniqueCount="112">
  <si>
    <t>Firma</t>
  </si>
  <si>
    <t xml:space="preserve"> </t>
  </si>
  <si>
    <t>Ort und Datum</t>
  </si>
  <si>
    <t>Firmastempel / Unterschrift</t>
  </si>
  <si>
    <t>Beilagen</t>
  </si>
  <si>
    <t>Warenvorräte</t>
  </si>
  <si>
    <t>Angefangene Aufträge</t>
  </si>
  <si>
    <t>Betrag</t>
  </si>
  <si>
    <t>Konto-Nr.</t>
  </si>
  <si>
    <t>Datum</t>
  </si>
  <si>
    <t>Menge</t>
  </si>
  <si>
    <t>Mehrwertsteuer</t>
  </si>
  <si>
    <t>Satz</t>
  </si>
  <si>
    <t>Forderungsbetrag</t>
  </si>
  <si>
    <t>%</t>
  </si>
  <si>
    <t>inkl. MWSt in CHF</t>
  </si>
  <si>
    <t>Faktura-</t>
  </si>
  <si>
    <t>Artikelbezeichnung</t>
  </si>
  <si>
    <t>Mass-</t>
  </si>
  <si>
    <t>einheit</t>
  </si>
  <si>
    <t>Schuldbetrag</t>
  </si>
  <si>
    <t>Forderungen aus Lieferungen und Leistungen / Debitoren</t>
  </si>
  <si>
    <t>Andere kurzfristige Forderungen / Guthaben</t>
  </si>
  <si>
    <t xml:space="preserve">Andere kurzfristige Verbindlichkeiten </t>
  </si>
  <si>
    <t>Andere kurzfristige Verbindlichkeiten / Verpflichtungen</t>
  </si>
  <si>
    <t>Telefon</t>
  </si>
  <si>
    <t>Verbindlichkeiten aus Lieferungen und Leistungen / Kreditoren</t>
  </si>
  <si>
    <t xml:space="preserve">WIR-Guthaben; Guthaben gegenüber der Steuerverwaltung, Sozialversicherungen, Personal, div. </t>
  </si>
  <si>
    <t>Ich/wir bestätige(n) hiermit alle für die gesetzmässige Buchhaltung und den Jahresabschluss erforderlichen Beilagen vollständig, richtig und nach bestem Wissen auszufüllen und zur Verfügung zu stellen.</t>
  </si>
  <si>
    <t>Rechnungen vom neuen Geschäftsjahr bitte nicht im alten Geschäftsjahr bezahlen.</t>
  </si>
  <si>
    <t>Kassenbestände</t>
  </si>
  <si>
    <t>à</t>
  </si>
  <si>
    <t>Fr.</t>
  </si>
  <si>
    <t>Total</t>
  </si>
  <si>
    <t>Unterschrift</t>
  </si>
  <si>
    <t>Kunde</t>
  </si>
  <si>
    <t>Arbeiten erledigt</t>
  </si>
  <si>
    <t>Akontozahlung</t>
  </si>
  <si>
    <t>Auftrags-</t>
  </si>
  <si>
    <t>summe (Total)</t>
  </si>
  <si>
    <t xml:space="preserve">bis  </t>
  </si>
  <si>
    <t>bereits</t>
  </si>
  <si>
    <t>erhaltene</t>
  </si>
  <si>
    <t>Angefangene</t>
  </si>
  <si>
    <t>Arbeiten</t>
  </si>
  <si>
    <t>Voraus-</t>
  </si>
  <si>
    <t>zahlungen</t>
  </si>
  <si>
    <t>Bemerkungen</t>
  </si>
  <si>
    <t>Konto</t>
  </si>
  <si>
    <t>Total CHF</t>
  </si>
  <si>
    <t xml:space="preserve">Angefangen Aufträge / Arbeiten </t>
  </si>
  <si>
    <t>Transitorische Aktiven (Aktive Rechnungsabgrenzung)</t>
  </si>
  <si>
    <t>Bruttobetrag</t>
  </si>
  <si>
    <t>Transitorische Passiven (Passive Rechnungsabgrenzung)</t>
  </si>
  <si>
    <t>Transitorische Aktiven und Passiven</t>
  </si>
  <si>
    <t>Jahresabschluss per:</t>
  </si>
  <si>
    <t xml:space="preserve">ANGABEN FÜR DEN JAHRESABSCHLUSS  </t>
  </si>
  <si>
    <t>Adresse</t>
  </si>
  <si>
    <t>Jahresabschluss per</t>
  </si>
  <si>
    <t>= Eingabebereich</t>
  </si>
  <si>
    <t xml:space="preserve">Die folgenden Tabellenblätter enthalten Formulare, auf denen Sie die entsprechenden </t>
  </si>
  <si>
    <t>Angaben ausfüllen können.</t>
  </si>
  <si>
    <t xml:space="preserve">Sobald ein Tabelleneintrag vorgenommen wurde, erscheint im entsprechenden </t>
  </si>
  <si>
    <t>Erläuterungen und Erklärungen zu den einzelnen Beilagen sind auf dem entsprechenden</t>
  </si>
  <si>
    <t>Vorauszahlungen von Kunden</t>
  </si>
  <si>
    <t>inkl. Mwst</t>
  </si>
  <si>
    <t>in CHF</t>
  </si>
  <si>
    <t>Netto</t>
  </si>
  <si>
    <t>exkl. MWST</t>
  </si>
  <si>
    <t>inkl. MWST</t>
  </si>
  <si>
    <t>exkl. MWSt</t>
  </si>
  <si>
    <t>inkl. MWSt</t>
  </si>
  <si>
    <t>Muster AG</t>
  </si>
  <si>
    <t>Anzahl Münzen/Noten</t>
  </si>
  <si>
    <t>(Beträge exkl. MWST)</t>
  </si>
  <si>
    <t>Kästchen ein Kreuz. Bitte alle ausgefüllten Dokumente unterschreiben und uns zustellen.</t>
  </si>
  <si>
    <t>Nicht oder nur schwer einbringliche, risikobehaftete Guthaben sind mit X zu bezeichnen.</t>
  </si>
  <si>
    <t>Damit wir den Jahresabschluss korrekt erstellen können, brauchen wir von Ihnen einige Angaben.</t>
  </si>
  <si>
    <t>Name und Ort des Schuldners</t>
  </si>
  <si>
    <t>Name und Ort; Art der Forderung</t>
  </si>
  <si>
    <t>Name und Ort des Gläubigers</t>
  </si>
  <si>
    <t>kurzfristige Darlehen (Zinssatz und -termin angeben); Vorauszahlungen an Lieferanten; Kautionen</t>
  </si>
  <si>
    <t>je Masseinheit</t>
  </si>
  <si>
    <t>Einstandspreis</t>
  </si>
  <si>
    <t>Artikel-Nr.</t>
  </si>
  <si>
    <t>Wenn möglich, alle Rechnungen mit Datum des aktuellen Geschäftsjahres im laufenden Jahr bezahlen.</t>
  </si>
  <si>
    <t>Unbezahlte Lieferanten- und übrige Rechnungen.</t>
  </si>
  <si>
    <t>WIR-Schulden; Verbindlichkeiten gegenüber der Steuerverwaltung, Sozialversicherungen, etc.</t>
  </si>
  <si>
    <t>Kurzfristige Darlehensschulden (Zinssatz und -termin angeben);</t>
  </si>
  <si>
    <t>Name und Ort; Art der Schuld</t>
  </si>
  <si>
    <t>Blatt ersichtlich.</t>
  </si>
  <si>
    <t>Wird per Jahresende eine Debitorenliste erstellt, kann diese (unterzeichnet) beigelegt werden.</t>
  </si>
  <si>
    <t>Falls eine firmeninterne Inventarliste erstellt wird, kann diese (unterzeichnet) beigelegt werden.</t>
  </si>
  <si>
    <t>Falls eine firmeninterne Liste erstellt wird, kann diese unterzeichnet) beigelegt werden.</t>
  </si>
  <si>
    <t>Auftrag</t>
  </si>
  <si>
    <t xml:space="preserve">Bezeichnung </t>
  </si>
  <si>
    <t>Falls eine firmeninterne Liste erstellt wird, kann diese unterzeichnet beigelegt werden.</t>
  </si>
  <si>
    <t>X</t>
  </si>
  <si>
    <t>Ort</t>
  </si>
  <si>
    <t>Musterhausen</t>
  </si>
  <si>
    <t>Muster Franz Musterhausen</t>
  </si>
  <si>
    <t>Muster-Teil 1</t>
  </si>
  <si>
    <t>Test-Baustelle 1</t>
  </si>
  <si>
    <t>Test-Baustelle 2</t>
  </si>
  <si>
    <t>Muster AG Bern, Material XY</t>
  </si>
  <si>
    <t>Abschlusstag *</t>
  </si>
  <si>
    <t>* Selbstkosten exkl. MWST</t>
  </si>
  <si>
    <t>Immotest AG, Miete Dez. 24</t>
  </si>
  <si>
    <t>Muster Fritz, Zahldorf, Vorjahr</t>
  </si>
  <si>
    <t>Mobilar-Vers., Fahrzeug-Vers. 25</t>
  </si>
  <si>
    <t>Stk.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</si>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</sst>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Fr.&quot;\ #,##0.00;[Red]\-&quot;Fr.&quot;\ #,##0.00"/>
    <numFmt numFmtId="165" formatCode="[$CHF]\ #,##0.00"/>
    <numFmt numFmtId="166" formatCode="0.0%"/>
    <numFmt numFmtId="167" formatCode="#,##0.00;\-#,##0;;"/>
    <numFmt numFmtId="168" formatCode="#,##0.00;\-#,##0.00;;"/>
  </numFmts>
  <fonts count="19">
    <font>
      <sz val="10"/>
      <name val="MS Sans"/>
    </font>
    <font>
      <sz val="10"/>
      <name val="MS Sans"/>
    </font>
    <font>
      <sz val="8"/>
      <name val="MS Sans"/>
    </font>
    <font>
      <sz val="12"/>
      <name val="RotisSansSerif"/>
    </font>
    <font>
      <b/>
      <sz val="10"/>
      <name val="RotisSansSerif"/>
    </font>
    <font>
      <b/>
      <sz val="8"/>
      <name val="RotisSansSerif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Segoe UI Semilight"/>
      <family val="2"/>
    </font>
    <font>
      <b/>
      <sz val="12"/>
      <name val="Segoe UI Semilight"/>
      <family val="2"/>
    </font>
    <font>
      <sz val="10"/>
      <name val="Segoe UI Semilight"/>
      <family val="2"/>
    </font>
    <font>
      <sz val="11"/>
      <name val="Segoe UI Semilight"/>
      <family val="2"/>
    </font>
    <font>
      <b/>
      <sz val="11"/>
      <name val="Segoe UI Semilight"/>
      <family val="2"/>
    </font>
    <font>
      <b/>
      <u/>
      <sz val="11"/>
      <name val="Segoe UI Semilight"/>
      <family val="2"/>
    </font>
    <font>
      <u/>
      <sz val="11"/>
      <name val="Segoe UI Semilight"/>
      <family val="2"/>
    </font>
    <font>
      <b/>
      <sz val="10"/>
      <name val="Segoe UI Semilight"/>
      <family val="2"/>
    </font>
    <font>
      <b/>
      <sz val="8"/>
      <name val="Segoe UI Semi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6" fillId="0" borderId="0" xfId="0" applyFont="1" applyFill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 applyAlignment="1">
      <alignment horizontal="left"/>
    </xf>
    <xf numFmtId="0" fontId="10" fillId="0" borderId="1" xfId="0" applyFont="1" applyBorder="1"/>
    <xf numFmtId="0" fontId="13" fillId="0" borderId="0" xfId="0" applyFont="1"/>
    <xf numFmtId="0" fontId="14" fillId="0" borderId="0" xfId="0" applyFont="1"/>
    <xf numFmtId="0" fontId="13" fillId="0" borderId="0" xfId="0" applyFont="1" applyBorder="1"/>
    <xf numFmtId="0" fontId="13" fillId="0" borderId="0" xfId="0" applyFont="1" applyFill="1" applyBorder="1"/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0" fontId="15" fillId="0" borderId="0" xfId="0" applyFont="1" applyBorder="1"/>
    <xf numFmtId="0" fontId="16" fillId="0" borderId="0" xfId="0" applyFont="1"/>
    <xf numFmtId="0" fontId="14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 applyBorder="1" applyAlignment="1">
      <alignment horizontal="center"/>
    </xf>
    <xf numFmtId="0" fontId="13" fillId="0" borderId="1" xfId="0" applyFont="1" applyBorder="1"/>
    <xf numFmtId="0" fontId="10" fillId="0" borderId="3" xfId="0" applyFont="1" applyBorder="1" applyAlignment="1" applyProtection="1">
      <alignment horizontal="left"/>
      <protection locked="0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4" fontId="10" fillId="0" borderId="3" xfId="0" applyNumberFormat="1" applyFont="1" applyBorder="1" applyAlignment="1">
      <alignment horizontal="left"/>
    </xf>
    <xf numFmtId="0" fontId="10" fillId="0" borderId="4" xfId="0" applyFont="1" applyBorder="1"/>
    <xf numFmtId="0" fontId="11" fillId="2" borderId="0" xfId="0" applyFont="1" applyFill="1"/>
    <xf numFmtId="0" fontId="10" fillId="2" borderId="0" xfId="0" applyFont="1" applyFill="1"/>
    <xf numFmtId="0" fontId="10" fillId="2" borderId="0" xfId="0" applyFont="1" applyFill="1" applyBorder="1"/>
    <xf numFmtId="0" fontId="14" fillId="0" borderId="0" xfId="0" applyFont="1" applyAlignment="1">
      <alignment horizontal="left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14" fontId="13" fillId="0" borderId="3" xfId="0" applyNumberFormat="1" applyFont="1" applyBorder="1" applyAlignment="1">
      <alignment horizontal="left"/>
    </xf>
    <xf numFmtId="0" fontId="13" fillId="0" borderId="4" xfId="0" applyFont="1" applyBorder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0" fontId="13" fillId="0" borderId="5" xfId="0" applyFont="1" applyBorder="1"/>
    <xf numFmtId="0" fontId="10" fillId="0" borderId="7" xfId="0" applyFont="1" applyBorder="1" applyAlignment="1">
      <alignment horizontal="left"/>
    </xf>
    <xf numFmtId="0" fontId="10" fillId="0" borderId="7" xfId="0" applyFont="1" applyBorder="1"/>
    <xf numFmtId="0" fontId="17" fillId="0" borderId="8" xfId="0" applyFont="1" applyBorder="1"/>
    <xf numFmtId="0" fontId="17" fillId="0" borderId="8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8" xfId="0" applyFont="1" applyBorder="1" applyAlignment="1">
      <alignment horizontal="right"/>
    </xf>
    <xf numFmtId="0" fontId="18" fillId="0" borderId="10" xfId="0" applyFont="1" applyBorder="1"/>
    <xf numFmtId="0" fontId="18" fillId="0" borderId="11" xfId="0" applyFont="1" applyBorder="1" applyAlignment="1">
      <alignment horizontal="right"/>
    </xf>
    <xf numFmtId="168" fontId="10" fillId="0" borderId="12" xfId="1" applyNumberFormat="1" applyFont="1" applyBorder="1"/>
    <xf numFmtId="0" fontId="11" fillId="0" borderId="0" xfId="0" applyFont="1" applyAlignment="1">
      <alignment horizontal="right"/>
    </xf>
    <xf numFmtId="165" fontId="10" fillId="0" borderId="13" xfId="3" applyNumberFormat="1" applyFont="1" applyBorder="1"/>
    <xf numFmtId="0" fontId="13" fillId="0" borderId="7" xfId="0" applyFont="1" applyBorder="1" applyAlignment="1">
      <alignment horizontal="left"/>
    </xf>
    <xf numFmtId="0" fontId="13" fillId="0" borderId="7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9" xfId="0" applyFont="1" applyBorder="1"/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center"/>
    </xf>
    <xf numFmtId="0" fontId="14" fillId="0" borderId="10" xfId="0" applyFont="1" applyBorder="1"/>
    <xf numFmtId="0" fontId="14" fillId="0" borderId="11" xfId="0" applyFont="1" applyBorder="1" applyAlignment="1">
      <alignment horizontal="right"/>
    </xf>
    <xf numFmtId="0" fontId="14" fillId="0" borderId="10" xfId="0" applyFont="1" applyBorder="1" applyAlignment="1">
      <alignment horizontal="center"/>
    </xf>
    <xf numFmtId="168" fontId="13" fillId="0" borderId="12" xfId="1" applyNumberFormat="1" applyFont="1" applyBorder="1"/>
    <xf numFmtId="0" fontId="14" fillId="0" borderId="0" xfId="0" applyFont="1" applyAlignment="1">
      <alignment horizontal="right"/>
    </xf>
    <xf numFmtId="165" fontId="13" fillId="0" borderId="13" xfId="3" applyNumberFormat="1" applyFont="1" applyBorder="1"/>
    <xf numFmtId="0" fontId="13" fillId="0" borderId="0" xfId="0" applyFont="1" applyFill="1"/>
    <xf numFmtId="0" fontId="11" fillId="0" borderId="0" xfId="0" applyFont="1" applyFill="1"/>
    <xf numFmtId="0" fontId="10" fillId="0" borderId="0" xfId="0" applyFont="1" applyFill="1"/>
    <xf numFmtId="0" fontId="13" fillId="0" borderId="3" xfId="0" applyFont="1" applyBorder="1" applyAlignment="1" applyProtection="1">
      <protection locked="0"/>
    </xf>
    <xf numFmtId="0" fontId="13" fillId="2" borderId="0" xfId="0" applyFont="1" applyFill="1" applyAlignment="1">
      <alignment horizontal="left"/>
    </xf>
    <xf numFmtId="0" fontId="14" fillId="0" borderId="0" xfId="0" applyFont="1" applyFill="1"/>
    <xf numFmtId="0" fontId="13" fillId="0" borderId="16" xfId="0" applyFont="1" applyBorder="1"/>
    <xf numFmtId="165" fontId="13" fillId="0" borderId="30" xfId="1" applyNumberFormat="1" applyFont="1" applyFill="1" applyBorder="1" applyProtection="1"/>
    <xf numFmtId="4" fontId="13" fillId="0" borderId="13" xfId="1" applyFont="1" applyBorder="1"/>
    <xf numFmtId="0" fontId="13" fillId="0" borderId="0" xfId="0" applyFont="1" applyAlignment="1">
      <alignment horizontal="right"/>
    </xf>
    <xf numFmtId="165" fontId="13" fillId="0" borderId="13" xfId="1" applyNumberFormat="1" applyFont="1" applyBorder="1"/>
    <xf numFmtId="0" fontId="14" fillId="0" borderId="0" xfId="0" applyFont="1" applyProtection="1"/>
    <xf numFmtId="0" fontId="13" fillId="0" borderId="0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13" fillId="0" borderId="4" xfId="0" applyFont="1" applyBorder="1" applyAlignment="1" applyProtection="1">
      <alignment horizontal="left"/>
    </xf>
    <xf numFmtId="0" fontId="13" fillId="0" borderId="0" xfId="0" applyFont="1" applyProtection="1"/>
    <xf numFmtId="0" fontId="13" fillId="0" borderId="0" xfId="0" applyFont="1" applyBorder="1" applyProtection="1"/>
    <xf numFmtId="14" fontId="13" fillId="0" borderId="3" xfId="0" applyNumberFormat="1" applyFont="1" applyBorder="1" applyAlignment="1" applyProtection="1">
      <alignment horizontal="left"/>
    </xf>
    <xf numFmtId="0" fontId="13" fillId="0" borderId="7" xfId="0" applyFont="1" applyBorder="1" applyProtection="1"/>
    <xf numFmtId="0" fontId="13" fillId="0" borderId="4" xfId="0" applyFont="1" applyBorder="1" applyProtection="1"/>
    <xf numFmtId="0" fontId="14" fillId="2" borderId="0" xfId="0" applyFont="1" applyFill="1" applyProtection="1"/>
    <xf numFmtId="0" fontId="13" fillId="2" borderId="0" xfId="0" applyFont="1" applyFill="1" applyProtection="1"/>
    <xf numFmtId="0" fontId="13" fillId="2" borderId="0" xfId="0" applyFont="1" applyFill="1" applyBorder="1" applyProtection="1"/>
    <xf numFmtId="0" fontId="14" fillId="0" borderId="8" xfId="0" applyFont="1" applyBorder="1" applyProtection="1"/>
    <xf numFmtId="0" fontId="14" fillId="0" borderId="8" xfId="0" applyFont="1" applyBorder="1" applyAlignment="1" applyProtection="1">
      <alignment horizontal="left"/>
    </xf>
    <xf numFmtId="0" fontId="14" fillId="0" borderId="8" xfId="0" applyFont="1" applyBorder="1" applyAlignment="1" applyProtection="1">
      <alignment horizontal="center"/>
    </xf>
    <xf numFmtId="0" fontId="14" fillId="0" borderId="9" xfId="0" applyFont="1" applyBorder="1" applyProtection="1"/>
    <xf numFmtId="0" fontId="14" fillId="0" borderId="8" xfId="0" applyFont="1" applyBorder="1" applyAlignment="1" applyProtection="1">
      <alignment horizontal="right"/>
    </xf>
    <xf numFmtId="0" fontId="14" fillId="0" borderId="9" xfId="0" applyFont="1" applyBorder="1" applyAlignment="1" applyProtection="1">
      <alignment horizontal="center"/>
    </xf>
    <xf numFmtId="0" fontId="14" fillId="0" borderId="10" xfId="0" applyFont="1" applyBorder="1" applyProtection="1"/>
    <xf numFmtId="0" fontId="14" fillId="0" borderId="11" xfId="0" applyFont="1" applyBorder="1" applyAlignment="1" applyProtection="1">
      <alignment horizontal="right"/>
    </xf>
    <xf numFmtId="0" fontId="14" fillId="0" borderId="10" xfId="0" applyFont="1" applyBorder="1" applyAlignment="1" applyProtection="1">
      <alignment horizontal="center"/>
    </xf>
    <xf numFmtId="167" fontId="13" fillId="0" borderId="12" xfId="1" applyNumberFormat="1" applyFont="1" applyBorder="1" applyProtection="1"/>
    <xf numFmtId="0" fontId="14" fillId="0" borderId="31" xfId="0" applyFont="1" applyBorder="1" applyAlignment="1" applyProtection="1">
      <alignment horizontal="right"/>
    </xf>
    <xf numFmtId="165" fontId="13" fillId="0" borderId="29" xfId="3" applyNumberFormat="1" applyFont="1" applyBorder="1" applyProtection="1"/>
    <xf numFmtId="0" fontId="13" fillId="0" borderId="8" xfId="0" applyFont="1" applyBorder="1" applyProtection="1"/>
    <xf numFmtId="4" fontId="13" fillId="0" borderId="29" xfId="1" applyFont="1" applyBorder="1" applyProtection="1"/>
    <xf numFmtId="0" fontId="13" fillId="0" borderId="32" xfId="0" applyFont="1" applyBorder="1" applyProtection="1"/>
    <xf numFmtId="165" fontId="13" fillId="0" borderId="29" xfId="1" applyNumberFormat="1" applyFont="1" applyBorder="1" applyProtection="1"/>
    <xf numFmtId="0" fontId="13" fillId="0" borderId="1" xfId="0" applyFont="1" applyBorder="1" applyProtection="1"/>
    <xf numFmtId="0" fontId="13" fillId="0" borderId="3" xfId="0" applyFont="1" applyBorder="1" applyAlignment="1" applyProtection="1">
      <alignment horizontal="left"/>
    </xf>
    <xf numFmtId="0" fontId="14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0" borderId="11" xfId="0" applyFont="1" applyBorder="1" applyAlignment="1">
      <alignment horizontal="right"/>
    </xf>
    <xf numFmtId="0" fontId="14" fillId="0" borderId="11" xfId="0" applyFont="1" applyBorder="1" applyAlignment="1" applyProtection="1">
      <alignment horizontal="center"/>
    </xf>
    <xf numFmtId="0" fontId="17" fillId="0" borderId="11" xfId="0" applyFont="1" applyBorder="1" applyAlignment="1" applyProtection="1">
      <alignment horizontal="right"/>
    </xf>
    <xf numFmtId="0" fontId="14" fillId="0" borderId="9" xfId="0" applyFont="1" applyBorder="1" applyAlignment="1" applyProtection="1">
      <alignment horizontal="left"/>
    </xf>
    <xf numFmtId="0" fontId="14" fillId="0" borderId="11" xfId="0" applyFont="1" applyBorder="1" applyAlignment="1" applyProtection="1">
      <alignment horizontal="left"/>
    </xf>
    <xf numFmtId="168" fontId="13" fillId="0" borderId="13" xfId="0" applyNumberFormat="1" applyFont="1" applyBorder="1"/>
    <xf numFmtId="168" fontId="10" fillId="0" borderId="13" xfId="0" applyNumberFormat="1" applyFont="1" applyBorder="1"/>
    <xf numFmtId="0" fontId="13" fillId="0" borderId="0" xfId="0" applyFont="1" applyAlignment="1">
      <alignment vertical="center" wrapText="1"/>
    </xf>
    <xf numFmtId="0" fontId="13" fillId="3" borderId="33" xfId="0" applyFont="1" applyFill="1" applyBorder="1" applyProtection="1">
      <protection locked="0"/>
    </xf>
    <xf numFmtId="0" fontId="13" fillId="3" borderId="12" xfId="0" applyFont="1" applyFill="1" applyBorder="1" applyProtection="1">
      <protection locked="0"/>
    </xf>
    <xf numFmtId="165" fontId="13" fillId="3" borderId="12" xfId="0" applyNumberFormat="1" applyFont="1" applyFill="1" applyBorder="1" applyProtection="1">
      <protection locked="0"/>
    </xf>
    <xf numFmtId="0" fontId="13" fillId="3" borderId="34" xfId="0" applyFont="1" applyFill="1" applyBorder="1" applyProtection="1">
      <protection locked="0"/>
    </xf>
    <xf numFmtId="0" fontId="13" fillId="3" borderId="35" xfId="0" applyFont="1" applyFill="1" applyBorder="1" applyProtection="1">
      <protection locked="0"/>
    </xf>
    <xf numFmtId="0" fontId="13" fillId="3" borderId="36" xfId="0" applyFont="1" applyFill="1" applyBorder="1" applyProtection="1">
      <protection locked="0"/>
    </xf>
    <xf numFmtId="0" fontId="13" fillId="3" borderId="37" xfId="0" applyFont="1" applyFill="1" applyBorder="1" applyProtection="1">
      <protection locked="0"/>
    </xf>
    <xf numFmtId="14" fontId="13" fillId="3" borderId="2" xfId="0" applyNumberFormat="1" applyFont="1" applyFill="1" applyBorder="1" applyProtection="1">
      <protection locked="0"/>
    </xf>
    <xf numFmtId="0" fontId="13" fillId="3" borderId="0" xfId="0" applyFont="1" applyFill="1"/>
    <xf numFmtId="0" fontId="10" fillId="3" borderId="38" xfId="0" applyFont="1" applyFill="1" applyBorder="1" applyProtection="1">
      <protection locked="0"/>
    </xf>
    <xf numFmtId="4" fontId="10" fillId="0" borderId="39" xfId="1" applyFont="1" applyBorder="1"/>
    <xf numFmtId="4" fontId="10" fillId="0" borderId="40" xfId="1" applyFont="1" applyBorder="1" applyAlignment="1" applyProtection="1">
      <alignment horizontal="right"/>
    </xf>
    <xf numFmtId="0" fontId="10" fillId="3" borderId="15" xfId="0" applyFont="1" applyFill="1" applyBorder="1" applyProtection="1">
      <protection locked="0"/>
    </xf>
    <xf numFmtId="4" fontId="10" fillId="0" borderId="2" xfId="1" applyFont="1" applyBorder="1"/>
    <xf numFmtId="4" fontId="10" fillId="0" borderId="41" xfId="1" applyFont="1" applyBorder="1" applyAlignment="1">
      <alignment horizontal="right"/>
    </xf>
    <xf numFmtId="4" fontId="10" fillId="0" borderId="42" xfId="1" applyFont="1" applyBorder="1" applyAlignment="1">
      <alignment horizontal="right"/>
    </xf>
    <xf numFmtId="0" fontId="10" fillId="3" borderId="43" xfId="0" applyFont="1" applyFill="1" applyBorder="1" applyProtection="1">
      <protection locked="0"/>
    </xf>
    <xf numFmtId="4" fontId="10" fillId="0" borderId="44" xfId="1" applyFont="1" applyBorder="1"/>
    <xf numFmtId="4" fontId="10" fillId="0" borderId="23" xfId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4" fontId="10" fillId="0" borderId="45" xfId="0" applyNumberFormat="1" applyFont="1" applyBorder="1"/>
    <xf numFmtId="0" fontId="12" fillId="0" borderId="46" xfId="0" applyFont="1" applyBorder="1"/>
    <xf numFmtId="0" fontId="17" fillId="0" borderId="14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14" fontId="13" fillId="3" borderId="33" xfId="0" applyNumberFormat="1" applyFont="1" applyFill="1" applyBorder="1" applyProtection="1">
      <protection locked="0"/>
    </xf>
    <xf numFmtId="165" fontId="13" fillId="3" borderId="12" xfId="3" applyNumberFormat="1" applyFont="1" applyFill="1" applyBorder="1" applyProtection="1">
      <protection locked="0"/>
    </xf>
    <xf numFmtId="166" fontId="13" fillId="3" borderId="12" xfId="2" applyNumberFormat="1" applyFont="1" applyFill="1" applyBorder="1" applyProtection="1">
      <protection locked="0"/>
    </xf>
    <xf numFmtId="14" fontId="13" fillId="3" borderId="34" xfId="0" applyNumberFormat="1" applyFont="1" applyFill="1" applyBorder="1" applyProtection="1">
      <protection locked="0"/>
    </xf>
    <xf numFmtId="14" fontId="13" fillId="3" borderId="36" xfId="0" applyNumberFormat="1" applyFont="1" applyFill="1" applyBorder="1" applyProtection="1">
      <protection locked="0"/>
    </xf>
    <xf numFmtId="166" fontId="13" fillId="3" borderId="37" xfId="2" applyNumberFormat="1" applyFont="1" applyFill="1" applyBorder="1" applyProtection="1">
      <protection locked="0"/>
    </xf>
    <xf numFmtId="0" fontId="13" fillId="3" borderId="30" xfId="0" applyFont="1" applyFill="1" applyBorder="1" applyProtection="1">
      <protection locked="0"/>
    </xf>
    <xf numFmtId="0" fontId="13" fillId="3" borderId="25" xfId="0" applyFont="1" applyFill="1" applyBorder="1" applyProtection="1">
      <protection locked="0"/>
    </xf>
    <xf numFmtId="0" fontId="13" fillId="3" borderId="48" xfId="0" applyFont="1" applyFill="1" applyBorder="1" applyProtection="1">
      <protection locked="0"/>
    </xf>
    <xf numFmtId="14" fontId="10" fillId="3" borderId="33" xfId="0" applyNumberFormat="1" applyFont="1" applyFill="1" applyBorder="1" applyProtection="1">
      <protection locked="0"/>
    </xf>
    <xf numFmtId="0" fontId="10" fillId="3" borderId="12" xfId="0" applyFont="1" applyFill="1" applyBorder="1" applyProtection="1">
      <protection locked="0"/>
    </xf>
    <xf numFmtId="165" fontId="10" fillId="3" borderId="12" xfId="3" applyNumberFormat="1" applyFont="1" applyFill="1" applyBorder="1" applyProtection="1">
      <protection locked="0"/>
    </xf>
    <xf numFmtId="166" fontId="10" fillId="3" borderId="12" xfId="2" applyNumberFormat="1" applyFont="1" applyFill="1" applyBorder="1" applyProtection="1">
      <protection locked="0"/>
    </xf>
    <xf numFmtId="14" fontId="10" fillId="3" borderId="34" xfId="0" applyNumberFormat="1" applyFont="1" applyFill="1" applyBorder="1" applyProtection="1">
      <protection locked="0"/>
    </xf>
    <xf numFmtId="0" fontId="10" fillId="3" borderId="35" xfId="0" applyFont="1" applyFill="1" applyBorder="1" applyProtection="1">
      <protection locked="0"/>
    </xf>
    <xf numFmtId="165" fontId="10" fillId="3" borderId="35" xfId="3" applyNumberFormat="1" applyFont="1" applyFill="1" applyBorder="1" applyProtection="1">
      <protection locked="0"/>
    </xf>
    <xf numFmtId="166" fontId="10" fillId="3" borderId="35" xfId="2" applyNumberFormat="1" applyFont="1" applyFill="1" applyBorder="1" applyProtection="1">
      <protection locked="0"/>
    </xf>
    <xf numFmtId="0" fontId="10" fillId="3" borderId="34" xfId="0" applyFont="1" applyFill="1" applyBorder="1" applyProtection="1">
      <protection locked="0"/>
    </xf>
    <xf numFmtId="0" fontId="10" fillId="3" borderId="36" xfId="0" applyFont="1" applyFill="1" applyBorder="1" applyProtection="1">
      <protection locked="0"/>
    </xf>
    <xf numFmtId="0" fontId="10" fillId="3" borderId="37" xfId="0" applyFont="1" applyFill="1" applyBorder="1" applyProtection="1">
      <protection locked="0"/>
    </xf>
    <xf numFmtId="165" fontId="10" fillId="3" borderId="37" xfId="3" applyNumberFormat="1" applyFont="1" applyFill="1" applyBorder="1" applyProtection="1">
      <protection locked="0"/>
    </xf>
    <xf numFmtId="166" fontId="10" fillId="3" borderId="37" xfId="2" applyNumberFormat="1" applyFont="1" applyFill="1" applyBorder="1" applyProtection="1">
      <protection locked="0"/>
    </xf>
    <xf numFmtId="165" fontId="10" fillId="0" borderId="0" xfId="3" applyNumberFormat="1" applyFont="1" applyBorder="1"/>
    <xf numFmtId="168" fontId="10" fillId="0" borderId="0" xfId="0" applyNumberFormat="1" applyFont="1" applyBorder="1"/>
    <xf numFmtId="4" fontId="13" fillId="0" borderId="0" xfId="1" applyFont="1" applyBorder="1"/>
    <xf numFmtId="165" fontId="13" fillId="3" borderId="35" xfId="3" applyNumberFormat="1" applyFont="1" applyFill="1" applyBorder="1" applyProtection="1">
      <protection locked="0"/>
    </xf>
    <xf numFmtId="165" fontId="13" fillId="3" borderId="37" xfId="3" applyNumberFormat="1" applyFont="1" applyFill="1" applyBorder="1" applyProtection="1">
      <protection locked="0"/>
    </xf>
    <xf numFmtId="165" fontId="13" fillId="3" borderId="12" xfId="1" applyNumberFormat="1" applyFont="1" applyFill="1" applyBorder="1" applyProtection="1">
      <protection locked="0"/>
    </xf>
    <xf numFmtId="165" fontId="13" fillId="3" borderId="35" xfId="1" applyNumberFormat="1" applyFont="1" applyFill="1" applyBorder="1" applyProtection="1">
      <protection locked="0"/>
    </xf>
    <xf numFmtId="166" fontId="13" fillId="3" borderId="35" xfId="2" applyNumberFormat="1" applyFont="1" applyFill="1" applyBorder="1" applyProtection="1">
      <protection locked="0"/>
    </xf>
    <xf numFmtId="165" fontId="13" fillId="3" borderId="37" xfId="1" applyNumberFormat="1" applyFont="1" applyFill="1" applyBorder="1" applyProtection="1">
      <protection locked="0"/>
    </xf>
    <xf numFmtId="165" fontId="13" fillId="0" borderId="0" xfId="1" applyNumberFormat="1" applyFont="1" applyBorder="1"/>
    <xf numFmtId="168" fontId="13" fillId="0" borderId="0" xfId="0" applyNumberFormat="1" applyFont="1" applyBorder="1"/>
    <xf numFmtId="0" fontId="13" fillId="3" borderId="51" xfId="0" applyFont="1" applyFill="1" applyBorder="1" applyProtection="1">
      <protection locked="0"/>
    </xf>
    <xf numFmtId="0" fontId="14" fillId="2" borderId="0" xfId="0" applyFont="1" applyFill="1" applyBorder="1"/>
    <xf numFmtId="0" fontId="17" fillId="0" borderId="10" xfId="0" applyFont="1" applyBorder="1"/>
    <xf numFmtId="0" fontId="17" fillId="0" borderId="10" xfId="0" applyFont="1" applyBorder="1" applyAlignment="1">
      <alignment horizontal="right"/>
    </xf>
    <xf numFmtId="0" fontId="17" fillId="0" borderId="8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8" xfId="0" applyFont="1" applyBorder="1"/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0" xfId="0" applyFont="1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2" xfId="0" applyFont="1" applyBorder="1"/>
    <xf numFmtId="0" fontId="12" fillId="3" borderId="33" xfId="0" applyFont="1" applyFill="1" applyBorder="1" applyProtection="1">
      <protection locked="0"/>
    </xf>
    <xf numFmtId="165" fontId="12" fillId="3" borderId="12" xfId="3" applyNumberFormat="1" applyFont="1" applyFill="1" applyBorder="1" applyProtection="1">
      <protection locked="0"/>
    </xf>
    <xf numFmtId="165" fontId="12" fillId="3" borderId="30" xfId="3" applyNumberFormat="1" applyFont="1" applyFill="1" applyBorder="1" applyProtection="1">
      <protection locked="0"/>
    </xf>
    <xf numFmtId="4" fontId="12" fillId="0" borderId="9" xfId="1" applyFont="1" applyBorder="1"/>
    <xf numFmtId="0" fontId="12" fillId="0" borderId="9" xfId="0" applyFont="1" applyBorder="1"/>
    <xf numFmtId="0" fontId="12" fillId="3" borderId="49" xfId="0" applyFont="1" applyFill="1" applyBorder="1" applyProtection="1">
      <protection locked="0"/>
    </xf>
    <xf numFmtId="0" fontId="17" fillId="3" borderId="49" xfId="0" applyFont="1" applyFill="1" applyBorder="1" applyProtection="1">
      <protection locked="0"/>
    </xf>
    <xf numFmtId="0" fontId="12" fillId="3" borderId="34" xfId="0" applyFont="1" applyFill="1" applyBorder="1" applyProtection="1">
      <protection locked="0"/>
    </xf>
    <xf numFmtId="165" fontId="12" fillId="3" borderId="35" xfId="3" applyNumberFormat="1" applyFont="1" applyFill="1" applyBorder="1" applyProtection="1">
      <protection locked="0"/>
    </xf>
    <xf numFmtId="165" fontId="12" fillId="3" borderId="25" xfId="3" applyNumberFormat="1" applyFont="1" applyFill="1" applyBorder="1" applyProtection="1">
      <protection locked="0"/>
    </xf>
    <xf numFmtId="165" fontId="12" fillId="0" borderId="24" xfId="1" applyNumberFormat="1" applyFont="1" applyFill="1" applyBorder="1" applyProtection="1"/>
    <xf numFmtId="0" fontId="12" fillId="3" borderId="50" xfId="0" applyFont="1" applyFill="1" applyBorder="1" applyProtection="1">
      <protection locked="0"/>
    </xf>
    <xf numFmtId="0" fontId="12" fillId="3" borderId="26" xfId="0" applyFont="1" applyFill="1" applyBorder="1" applyProtection="1">
      <protection locked="0"/>
    </xf>
    <xf numFmtId="4" fontId="12" fillId="0" borderId="26" xfId="1" applyFont="1" applyBorder="1"/>
    <xf numFmtId="4" fontId="12" fillId="0" borderId="27" xfId="1" applyFont="1" applyBorder="1"/>
    <xf numFmtId="0" fontId="12" fillId="3" borderId="36" xfId="0" applyFont="1" applyFill="1" applyBorder="1" applyProtection="1">
      <protection locked="0"/>
    </xf>
    <xf numFmtId="165" fontId="12" fillId="3" borderId="37" xfId="3" applyNumberFormat="1" applyFont="1" applyFill="1" applyBorder="1" applyProtection="1">
      <protection locked="0"/>
    </xf>
    <xf numFmtId="165" fontId="12" fillId="3" borderId="48" xfId="3" applyNumberFormat="1" applyFont="1" applyFill="1" applyBorder="1" applyProtection="1">
      <protection locked="0"/>
    </xf>
    <xf numFmtId="0" fontId="12" fillId="3" borderId="11" xfId="0" applyFont="1" applyFill="1" applyBorder="1" applyProtection="1">
      <protection locked="0"/>
    </xf>
    <xf numFmtId="0" fontId="12" fillId="3" borderId="10" xfId="0" applyFont="1" applyFill="1" applyBorder="1" applyProtection="1">
      <protection locked="0"/>
    </xf>
    <xf numFmtId="0" fontId="17" fillId="0" borderId="0" xfId="0" applyFont="1" applyAlignment="1">
      <alignment horizontal="right"/>
    </xf>
    <xf numFmtId="165" fontId="12" fillId="0" borderId="2" xfId="3" applyNumberFormat="1" applyFont="1" applyBorder="1"/>
    <xf numFmtId="4" fontId="12" fillId="0" borderId="28" xfId="1" applyFont="1" applyBorder="1"/>
    <xf numFmtId="165" fontId="12" fillId="0" borderId="29" xfId="1" applyNumberFormat="1" applyFont="1" applyBorder="1"/>
    <xf numFmtId="0" fontId="17" fillId="0" borderId="0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0" fontId="12" fillId="0" borderId="1" xfId="0" applyFont="1" applyBorder="1"/>
    <xf numFmtId="0" fontId="14" fillId="0" borderId="8" xfId="0" applyFont="1" applyBorder="1" applyAlignment="1">
      <alignment horizontal="center"/>
    </xf>
    <xf numFmtId="0" fontId="13" fillId="0" borderId="0" xfId="0" applyFont="1" applyAlignment="1"/>
    <xf numFmtId="0" fontId="13" fillId="3" borderId="12" xfId="0" applyFont="1" applyFill="1" applyBorder="1" applyAlignment="1" applyProtection="1">
      <alignment horizontal="center"/>
      <protection locked="0"/>
    </xf>
    <xf numFmtId="0" fontId="13" fillId="3" borderId="62" xfId="0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Protection="1">
      <protection locked="0"/>
    </xf>
    <xf numFmtId="14" fontId="10" fillId="3" borderId="2" xfId="0" applyNumberFormat="1" applyFont="1" applyFill="1" applyBorder="1" applyProtection="1">
      <protection locked="0"/>
    </xf>
    <xf numFmtId="4" fontId="12" fillId="0" borderId="0" xfId="1" applyFont="1" applyBorder="1"/>
    <xf numFmtId="165" fontId="12" fillId="0" borderId="0" xfId="1" applyNumberFormat="1" applyFont="1" applyBorder="1"/>
    <xf numFmtId="165" fontId="12" fillId="0" borderId="0" xfId="3" applyNumberFormat="1" applyFont="1" applyBorder="1"/>
    <xf numFmtId="0" fontId="14" fillId="0" borderId="0" xfId="0" applyFont="1" applyBorder="1" applyAlignment="1" applyProtection="1">
      <alignment horizontal="right"/>
    </xf>
    <xf numFmtId="165" fontId="13" fillId="0" borderId="0" xfId="1" applyNumberFormat="1" applyFont="1" applyBorder="1" applyProtection="1"/>
    <xf numFmtId="4" fontId="13" fillId="0" borderId="0" xfId="1" applyFont="1" applyBorder="1" applyProtection="1"/>
    <xf numFmtId="0" fontId="13" fillId="0" borderId="0" xfId="0" applyFont="1" applyProtection="1">
      <protection locked="0"/>
    </xf>
    <xf numFmtId="0" fontId="13" fillId="3" borderId="1" xfId="0" applyFont="1" applyFill="1" applyBorder="1" applyProtection="1">
      <protection locked="0"/>
    </xf>
    <xf numFmtId="0" fontId="13" fillId="3" borderId="0" xfId="0" applyFont="1" applyFill="1" applyProtection="1">
      <protection locked="0"/>
    </xf>
    <xf numFmtId="0" fontId="10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4" fillId="4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3" borderId="3" xfId="0" applyFont="1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9" fontId="14" fillId="3" borderId="3" xfId="0" applyNumberFormat="1" applyFont="1" applyFill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protection locked="0"/>
    </xf>
    <xf numFmtId="49" fontId="0" fillId="0" borderId="4" xfId="0" applyNumberFormat="1" applyBorder="1" applyAlignment="1" applyProtection="1">
      <protection locked="0"/>
    </xf>
    <xf numFmtId="0" fontId="14" fillId="0" borderId="8" xfId="0" applyFont="1" applyBorder="1" applyAlignment="1">
      <alignment horizontal="center"/>
    </xf>
    <xf numFmtId="0" fontId="14" fillId="0" borderId="0" xfId="0" applyFont="1" applyAlignment="1"/>
    <xf numFmtId="0" fontId="13" fillId="0" borderId="0" xfId="0" applyFont="1" applyAlignment="1"/>
    <xf numFmtId="0" fontId="13" fillId="3" borderId="32" xfId="0" applyFont="1" applyFill="1" applyBorder="1" applyAlignment="1" applyProtection="1">
      <alignment horizontal="center"/>
      <protection locked="0"/>
    </xf>
    <xf numFmtId="0" fontId="17" fillId="0" borderId="8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2" fillId="0" borderId="4" xfId="0" applyFont="1" applyBorder="1" applyAlignment="1"/>
    <xf numFmtId="0" fontId="17" fillId="0" borderId="52" xfId="0" applyFont="1" applyBorder="1" applyAlignment="1">
      <alignment horizontal="center"/>
    </xf>
    <xf numFmtId="0" fontId="12" fillId="0" borderId="31" xfId="0" applyFont="1" applyBorder="1" applyAlignment="1"/>
    <xf numFmtId="0" fontId="17" fillId="0" borderId="53" xfId="0" applyFont="1" applyBorder="1" applyAlignment="1">
      <alignment horizontal="center"/>
    </xf>
    <xf numFmtId="0" fontId="12" fillId="0" borderId="54" xfId="0" applyFont="1" applyBorder="1" applyAlignment="1"/>
    <xf numFmtId="0" fontId="10" fillId="3" borderId="55" xfId="0" applyFont="1" applyFill="1" applyBorder="1" applyAlignment="1" applyProtection="1">
      <protection locked="0"/>
    </xf>
    <xf numFmtId="0" fontId="12" fillId="3" borderId="56" xfId="0" applyFont="1" applyFill="1" applyBorder="1" applyAlignment="1" applyProtection="1">
      <protection locked="0"/>
    </xf>
    <xf numFmtId="0" fontId="10" fillId="3" borderId="32" xfId="0" applyFont="1" applyFill="1" applyBorder="1" applyAlignment="1" applyProtection="1">
      <alignment horizontal="center"/>
      <protection locked="0"/>
    </xf>
    <xf numFmtId="0" fontId="10" fillId="3" borderId="57" xfId="0" applyFont="1" applyFill="1" applyBorder="1" applyAlignment="1" applyProtection="1">
      <protection locked="0"/>
    </xf>
    <xf numFmtId="0" fontId="12" fillId="3" borderId="58" xfId="0" applyFont="1" applyFill="1" applyBorder="1" applyAlignment="1" applyProtection="1">
      <protection locked="0"/>
    </xf>
    <xf numFmtId="0" fontId="13" fillId="3" borderId="55" xfId="0" applyFont="1" applyFill="1" applyBorder="1" applyAlignment="1" applyProtection="1">
      <protection locked="0"/>
    </xf>
    <xf numFmtId="0" fontId="0" fillId="3" borderId="24" xfId="0" applyFill="1" applyBorder="1" applyAlignment="1" applyProtection="1">
      <protection locked="0"/>
    </xf>
    <xf numFmtId="0" fontId="13" fillId="3" borderId="57" xfId="0" applyFont="1" applyFill="1" applyBorder="1" applyAlignment="1" applyProtection="1">
      <protection locked="0"/>
    </xf>
    <xf numFmtId="0" fontId="0" fillId="3" borderId="59" xfId="0" applyFill="1" applyBorder="1" applyAlignment="1" applyProtection="1">
      <protection locked="0"/>
    </xf>
    <xf numFmtId="0" fontId="17" fillId="0" borderId="52" xfId="0" applyFont="1" applyBorder="1" applyAlignment="1"/>
    <xf numFmtId="0" fontId="0" fillId="0" borderId="31" xfId="0" applyFont="1" applyBorder="1" applyAlignment="1"/>
    <xf numFmtId="0" fontId="17" fillId="0" borderId="53" xfId="0" applyFont="1" applyBorder="1" applyAlignment="1"/>
    <xf numFmtId="0" fontId="0" fillId="0" borderId="54" xfId="0" applyFont="1" applyBorder="1" applyAlignment="1"/>
    <xf numFmtId="0" fontId="13" fillId="3" borderId="60" xfId="0" applyFont="1" applyFill="1" applyBorder="1" applyAlignment="1" applyProtection="1">
      <protection locked="0"/>
    </xf>
    <xf numFmtId="0" fontId="0" fillId="3" borderId="61" xfId="0" applyFill="1" applyBorder="1" applyAlignment="1" applyProtection="1">
      <protection locked="0"/>
    </xf>
    <xf numFmtId="0" fontId="14" fillId="0" borderId="8" xfId="0" applyFont="1" applyBorder="1" applyAlignment="1" applyProtection="1">
      <alignment horizontal="center"/>
    </xf>
  </cellXfs>
  <cellStyles count="4">
    <cellStyle name="Komma" xfId="1" builtinId="3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showRuler="0" zoomScaleNormal="100" zoomScalePageLayoutView="145" workbookViewId="0">
      <selection activeCell="F49" sqref="F49"/>
    </sheetView>
  </sheetViews>
  <sheetFormatPr baseColWidth="10" defaultColWidth="11.42578125" defaultRowHeight="15"/>
  <cols>
    <col min="1" max="1" width="5.42578125" style="5" customWidth="1"/>
    <col min="2" max="2" width="7.28515625" style="5" customWidth="1"/>
    <col min="3" max="3" width="11.85546875" style="5" customWidth="1"/>
    <col min="4" max="4" width="12.7109375" style="5" bestFit="1" customWidth="1"/>
    <col min="5" max="5" width="6.7109375" style="5" customWidth="1"/>
    <col min="6" max="6" width="39.28515625" style="5" customWidth="1"/>
    <col min="7" max="7" width="2.85546875" style="5" bestFit="1" customWidth="1"/>
    <col min="8" max="8" width="17.85546875" style="5" customWidth="1"/>
    <col min="9" max="12" width="11.42578125" style="5"/>
    <col min="13" max="13" width="5.42578125" style="5" customWidth="1"/>
    <col min="14" max="16384" width="11.42578125" style="5"/>
  </cols>
  <sheetData>
    <row r="1" spans="1:8" ht="16.5">
      <c r="A1" s="18"/>
      <c r="B1" s="18"/>
      <c r="C1" s="18"/>
      <c r="D1" s="18"/>
      <c r="E1" s="18"/>
      <c r="F1" s="18"/>
      <c r="G1" s="18"/>
      <c r="H1" s="18"/>
    </row>
    <row r="2" spans="1:8" ht="23.25" customHeight="1">
      <c r="A2" s="249" t="s">
        <v>56</v>
      </c>
      <c r="B2" s="250"/>
      <c r="C2" s="250"/>
      <c r="D2" s="250"/>
      <c r="E2" s="250"/>
      <c r="F2" s="251"/>
      <c r="G2" s="18"/>
      <c r="H2" s="18"/>
    </row>
    <row r="3" spans="1:8" ht="14.1" customHeight="1">
      <c r="A3" s="19"/>
      <c r="B3" s="18"/>
      <c r="C3" s="18"/>
      <c r="D3" s="18"/>
      <c r="E3" s="18"/>
      <c r="F3" s="20"/>
      <c r="G3" s="18"/>
      <c r="H3" s="18"/>
    </row>
    <row r="4" spans="1:8" ht="16.5">
      <c r="A4" s="19" t="s">
        <v>55</v>
      </c>
      <c r="B4" s="18"/>
      <c r="C4" s="18"/>
      <c r="D4" s="135">
        <v>45657</v>
      </c>
      <c r="E4" s="21"/>
      <c r="F4" s="20"/>
      <c r="G4" s="18"/>
      <c r="H4" s="18"/>
    </row>
    <row r="5" spans="1:8" ht="16.5">
      <c r="A5" s="18"/>
      <c r="B5" s="18"/>
      <c r="C5" s="18"/>
      <c r="D5" s="18"/>
      <c r="E5" s="21"/>
      <c r="F5" s="20"/>
      <c r="G5" s="18"/>
      <c r="H5" s="18"/>
    </row>
    <row r="6" spans="1:8" ht="16.5">
      <c r="A6" s="19" t="s">
        <v>0</v>
      </c>
      <c r="B6" s="22"/>
      <c r="C6" s="253" t="s">
        <v>72</v>
      </c>
      <c r="D6" s="254"/>
      <c r="E6" s="254"/>
      <c r="F6" s="255"/>
      <c r="G6" s="18"/>
      <c r="H6" s="18"/>
    </row>
    <row r="7" spans="1:8" ht="16.5">
      <c r="A7" s="19" t="s">
        <v>57</v>
      </c>
      <c r="B7" s="22"/>
      <c r="C7" s="253"/>
      <c r="D7" s="254"/>
      <c r="E7" s="254"/>
      <c r="F7" s="255"/>
      <c r="G7" s="18"/>
      <c r="H7" s="18"/>
    </row>
    <row r="8" spans="1:8" ht="16.5">
      <c r="A8" s="19" t="s">
        <v>25</v>
      </c>
      <c r="B8" s="22"/>
      <c r="C8" s="256"/>
      <c r="D8" s="257"/>
      <c r="E8" s="257"/>
      <c r="F8" s="258"/>
      <c r="G8" s="18"/>
      <c r="H8" s="18"/>
    </row>
    <row r="9" spans="1:8" ht="16.5">
      <c r="A9" s="19"/>
      <c r="B9" s="22"/>
      <c r="C9" s="23"/>
      <c r="D9" s="20"/>
      <c r="E9" s="20"/>
      <c r="F9" s="20"/>
      <c r="G9" s="18"/>
      <c r="H9" s="18"/>
    </row>
    <row r="10" spans="1:8" s="11" customFormat="1" ht="16.5">
      <c r="A10" s="18" t="s">
        <v>77</v>
      </c>
      <c r="B10" s="18"/>
      <c r="C10" s="18"/>
      <c r="D10" s="18"/>
      <c r="E10" s="18"/>
      <c r="F10" s="18"/>
      <c r="G10" s="18"/>
      <c r="H10" s="18"/>
    </row>
    <row r="11" spans="1:8" s="11" customFormat="1" ht="16.5">
      <c r="A11" s="18"/>
      <c r="B11" s="18"/>
      <c r="C11" s="18"/>
      <c r="D11" s="18"/>
      <c r="E11" s="18"/>
      <c r="F11" s="18"/>
      <c r="G11" s="18"/>
      <c r="H11" s="18"/>
    </row>
    <row r="12" spans="1:8" s="11" customFormat="1" ht="16.5">
      <c r="A12" s="18" t="s">
        <v>60</v>
      </c>
      <c r="B12" s="18"/>
      <c r="C12" s="18"/>
      <c r="D12" s="18"/>
      <c r="E12" s="18"/>
      <c r="F12" s="18"/>
      <c r="G12" s="18"/>
      <c r="H12" s="18"/>
    </row>
    <row r="13" spans="1:8" s="11" customFormat="1" ht="16.5">
      <c r="A13" s="18" t="s">
        <v>61</v>
      </c>
      <c r="B13" s="18"/>
      <c r="C13" s="18"/>
      <c r="D13" s="18"/>
      <c r="E13" s="18"/>
      <c r="F13" s="18"/>
      <c r="G13" s="18"/>
      <c r="H13" s="18"/>
    </row>
    <row r="14" spans="1:8" s="11" customFormat="1" ht="16.5">
      <c r="A14" s="18"/>
      <c r="B14" s="18"/>
      <c r="C14" s="18"/>
      <c r="D14" s="76"/>
      <c r="E14" s="18"/>
      <c r="F14" s="18"/>
      <c r="G14" s="18"/>
      <c r="H14" s="18"/>
    </row>
    <row r="15" spans="1:8" s="11" customFormat="1" ht="16.5">
      <c r="A15" s="18" t="s">
        <v>62</v>
      </c>
      <c r="B15" s="18"/>
      <c r="C15" s="18"/>
      <c r="D15" s="18"/>
      <c r="E15" s="18"/>
      <c r="F15" s="18"/>
      <c r="G15" s="18"/>
      <c r="H15" s="18"/>
    </row>
    <row r="16" spans="1:8" s="11" customFormat="1" ht="16.5">
      <c r="A16" s="18" t="s">
        <v>75</v>
      </c>
      <c r="B16" s="18"/>
      <c r="C16" s="18"/>
      <c r="D16" s="18"/>
      <c r="E16" s="18"/>
      <c r="F16" s="18"/>
      <c r="G16" s="18"/>
      <c r="H16" s="18"/>
    </row>
    <row r="17" spans="1:8" s="11" customFormat="1" ht="16.5">
      <c r="A17" s="18"/>
      <c r="B17" s="18"/>
      <c r="C17" s="18"/>
      <c r="D17" s="18"/>
      <c r="E17" s="18"/>
      <c r="F17" s="18"/>
      <c r="G17" s="18"/>
      <c r="H17" s="18"/>
    </row>
    <row r="18" spans="1:8" s="11" customFormat="1" ht="15.75" customHeight="1">
      <c r="A18" s="18" t="s">
        <v>63</v>
      </c>
      <c r="B18" s="18"/>
      <c r="C18" s="18"/>
      <c r="D18" s="18"/>
      <c r="E18" s="18"/>
      <c r="F18" s="18"/>
      <c r="G18" s="18"/>
      <c r="H18" s="18"/>
    </row>
    <row r="19" spans="1:8" ht="15.75" customHeight="1">
      <c r="A19" s="18" t="s">
        <v>90</v>
      </c>
      <c r="B19" s="18"/>
      <c r="C19" s="18"/>
      <c r="D19" s="18"/>
      <c r="E19" s="18"/>
      <c r="F19" s="18"/>
      <c r="G19" s="18"/>
      <c r="H19" s="18"/>
    </row>
    <row r="20" spans="1:8" ht="16.5">
      <c r="A20" s="18"/>
      <c r="B20" s="18"/>
      <c r="C20" s="18"/>
      <c r="D20" s="18"/>
      <c r="E20" s="18"/>
      <c r="F20" s="18"/>
      <c r="G20" s="18"/>
      <c r="H20" s="18"/>
    </row>
    <row r="21" spans="1:8" ht="16.5">
      <c r="A21" s="18"/>
      <c r="B21" s="18"/>
      <c r="C21" s="18"/>
      <c r="D21" s="18"/>
      <c r="E21" s="18"/>
      <c r="F21" s="18"/>
      <c r="G21" s="18"/>
      <c r="H21" s="18"/>
    </row>
    <row r="22" spans="1:8" ht="12.95" customHeight="1">
      <c r="A22" s="24" t="s">
        <v>4</v>
      </c>
      <c r="B22" s="25"/>
      <c r="C22" s="18"/>
      <c r="D22" s="18"/>
      <c r="E22" s="18"/>
      <c r="F22" s="18"/>
      <c r="G22" s="18"/>
      <c r="H22" s="18"/>
    </row>
    <row r="23" spans="1:8" ht="12.95" customHeight="1">
      <c r="A23" s="19"/>
      <c r="B23" s="18"/>
      <c r="C23" s="18"/>
      <c r="D23" s="18"/>
      <c r="E23" s="18"/>
      <c r="F23" s="18"/>
      <c r="G23" s="18"/>
      <c r="H23" s="18"/>
    </row>
    <row r="24" spans="1:8" ht="16.5">
      <c r="A24" s="18" t="s">
        <v>30</v>
      </c>
      <c r="B24" s="18"/>
      <c r="C24" s="18"/>
      <c r="D24" s="18"/>
      <c r="E24" s="18"/>
      <c r="F24" s="18"/>
      <c r="G24" s="26" t="str">
        <f>IF(Kassenbestände!D23&gt;0,"X","")</f>
        <v/>
      </c>
      <c r="H24" s="18"/>
    </row>
    <row r="25" spans="1:8" ht="16.5">
      <c r="A25" s="18"/>
      <c r="B25" s="18"/>
      <c r="C25" s="18"/>
      <c r="D25" s="18"/>
      <c r="E25" s="18"/>
      <c r="F25" s="18"/>
      <c r="G25" s="18"/>
      <c r="H25" s="18"/>
    </row>
    <row r="26" spans="1:8" ht="16.5">
      <c r="A26" s="18" t="s">
        <v>21</v>
      </c>
      <c r="B26" s="18"/>
      <c r="C26" s="18"/>
      <c r="D26" s="18"/>
      <c r="E26" s="18"/>
      <c r="F26" s="18"/>
      <c r="G26" s="26" t="str">
        <f>IF(KUNDEN!D33&gt;0,"X","")</f>
        <v>X</v>
      </c>
      <c r="H26" s="18"/>
    </row>
    <row r="27" spans="1:8" ht="16.5">
      <c r="A27" s="27"/>
      <c r="B27" s="18"/>
      <c r="C27" s="18"/>
      <c r="D27" s="18"/>
      <c r="E27" s="18"/>
      <c r="F27" s="18"/>
      <c r="G27" s="18"/>
      <c r="H27" s="18"/>
    </row>
    <row r="28" spans="1:8" ht="16.5">
      <c r="A28" s="18" t="s">
        <v>22</v>
      </c>
      <c r="B28" s="18"/>
      <c r="C28" s="18"/>
      <c r="D28" s="18"/>
      <c r="E28" s="18"/>
      <c r="F28" s="18" t="s">
        <v>1</v>
      </c>
      <c r="G28" s="26" t="str">
        <f>IF(UEBR_FO!C35&gt;0,"X","")</f>
        <v>X</v>
      </c>
      <c r="H28" s="18"/>
    </row>
    <row r="29" spans="1:8" ht="16.5">
      <c r="A29" s="18"/>
      <c r="B29" s="18"/>
      <c r="C29" s="18"/>
      <c r="D29" s="18"/>
      <c r="E29" s="18"/>
      <c r="F29" s="18"/>
      <c r="G29" s="18"/>
      <c r="H29" s="18"/>
    </row>
    <row r="30" spans="1:8" ht="16.5">
      <c r="A30" s="18" t="s">
        <v>5</v>
      </c>
      <c r="B30" s="18"/>
      <c r="C30" s="18"/>
      <c r="D30" s="18"/>
      <c r="E30" s="18"/>
      <c r="F30" s="18"/>
      <c r="G30" s="26" t="str">
        <f>IF(VORRAETE!G34&gt;0,"X","")</f>
        <v>X</v>
      </c>
      <c r="H30" s="18" t="s">
        <v>1</v>
      </c>
    </row>
    <row r="31" spans="1:8" ht="16.5">
      <c r="A31" s="18"/>
      <c r="B31" s="18"/>
      <c r="C31" s="18"/>
      <c r="D31" s="18"/>
      <c r="E31" s="18"/>
      <c r="F31" s="18"/>
      <c r="G31" s="18" t="s">
        <v>1</v>
      </c>
      <c r="H31" s="18"/>
    </row>
    <row r="32" spans="1:8" ht="16.5">
      <c r="A32" s="18" t="s">
        <v>6</v>
      </c>
      <c r="B32" s="18"/>
      <c r="C32" s="18"/>
      <c r="D32" s="18"/>
      <c r="E32" s="18"/>
      <c r="F32" s="18"/>
      <c r="G32" s="26" t="str">
        <f>IF(ANGEF_ARB!B23&gt;0,"X",IF(ANGEF_ARB!C23&gt;0,"X",IF(ANGEF_ARB!D23&gt;0,"X",IF(ANGEF_ARB!F23&gt;0,"X",IF(ANGEF_ARB!G23&gt;0,"X","")))))</f>
        <v>X</v>
      </c>
      <c r="H32" s="18"/>
    </row>
    <row r="33" spans="1:8" ht="16.5">
      <c r="A33" s="18"/>
      <c r="B33" s="18"/>
      <c r="C33" s="18"/>
      <c r="D33" s="18"/>
      <c r="E33" s="18"/>
      <c r="F33" s="18"/>
      <c r="G33" s="18" t="s">
        <v>1</v>
      </c>
      <c r="H33" s="18"/>
    </row>
    <row r="34" spans="1:8" ht="16.5">
      <c r="A34" s="18" t="s">
        <v>26</v>
      </c>
      <c r="B34" s="18"/>
      <c r="C34" s="18"/>
      <c r="D34" s="18"/>
      <c r="E34" s="18"/>
      <c r="F34" s="18"/>
      <c r="G34" s="26" t="str">
        <f>IF(LIEFERANTEN!C36&gt;0,"X","")</f>
        <v>X</v>
      </c>
      <c r="H34" s="18" t="s">
        <v>1</v>
      </c>
    </row>
    <row r="35" spans="1:8" ht="16.5">
      <c r="A35" s="18"/>
      <c r="B35" s="18"/>
      <c r="C35" s="18"/>
      <c r="D35" s="18"/>
      <c r="E35" s="18"/>
      <c r="F35" s="18"/>
      <c r="G35" s="28"/>
      <c r="H35" s="18"/>
    </row>
    <row r="36" spans="1:8" ht="16.5">
      <c r="A36" s="18" t="s">
        <v>23</v>
      </c>
      <c r="B36" s="18"/>
      <c r="C36" s="18"/>
      <c r="D36" s="18"/>
      <c r="E36" s="18"/>
      <c r="F36" s="18" t="s">
        <v>1</v>
      </c>
      <c r="G36" s="26" t="str">
        <f>IF(UEBR_VERB!C36&gt;0,"X","")</f>
        <v>X</v>
      </c>
      <c r="H36" s="18" t="s">
        <v>1</v>
      </c>
    </row>
    <row r="37" spans="1:8" ht="16.5">
      <c r="A37" s="18"/>
      <c r="B37" s="18"/>
      <c r="C37" s="18"/>
      <c r="D37" s="18"/>
      <c r="E37" s="18"/>
      <c r="F37" s="18"/>
      <c r="G37" s="28"/>
      <c r="H37" s="18"/>
    </row>
    <row r="38" spans="1:8" ht="16.5">
      <c r="A38" s="18" t="s">
        <v>54</v>
      </c>
      <c r="B38" s="18"/>
      <c r="C38" s="18"/>
      <c r="D38" s="18"/>
      <c r="E38" s="18"/>
      <c r="F38" s="18"/>
      <c r="G38" s="26" t="str">
        <f>IF('TRANS_AKT+PAS'!C20&gt;0,"X",IF('TRANS_AKT+PAS'!E20&gt;0,"X",IF('TRANS_AKT+PAS'!C37&gt;0,"X",IF('TRANS_AKT+PAS'!E37&gt;0,"X",""))))</f>
        <v>X</v>
      </c>
      <c r="H38" s="18"/>
    </row>
    <row r="39" spans="1:8" ht="12.95" customHeight="1">
      <c r="A39" s="18"/>
      <c r="B39" s="18"/>
      <c r="C39" s="18"/>
      <c r="D39" s="18"/>
      <c r="E39" s="18"/>
      <c r="F39" s="18"/>
      <c r="G39" s="28"/>
      <c r="H39" s="18"/>
    </row>
    <row r="40" spans="1:8" ht="16.5">
      <c r="A40" s="18"/>
      <c r="B40" s="18"/>
      <c r="C40" s="18"/>
      <c r="D40" s="18"/>
      <c r="E40" s="18"/>
      <c r="F40" s="18"/>
      <c r="G40" s="18"/>
      <c r="H40" s="18"/>
    </row>
    <row r="41" spans="1:8" ht="16.5">
      <c r="A41" s="252" t="s">
        <v>28</v>
      </c>
      <c r="B41" s="252"/>
      <c r="C41" s="252"/>
      <c r="D41" s="252"/>
      <c r="E41" s="252"/>
      <c r="F41" s="252"/>
      <c r="G41" s="18"/>
      <c r="H41" s="18"/>
    </row>
    <row r="42" spans="1:8" ht="16.5">
      <c r="A42" s="252"/>
      <c r="B42" s="252"/>
      <c r="C42" s="252"/>
      <c r="D42" s="252"/>
      <c r="E42" s="252"/>
      <c r="F42" s="252"/>
      <c r="G42" s="18"/>
      <c r="H42" s="18"/>
    </row>
    <row r="43" spans="1:8" ht="16.5">
      <c r="A43" s="252"/>
      <c r="B43" s="252"/>
      <c r="C43" s="252"/>
      <c r="D43" s="252"/>
      <c r="E43" s="252"/>
      <c r="F43" s="252"/>
      <c r="G43" s="18"/>
      <c r="H43" s="18"/>
    </row>
    <row r="44" spans="1:8" ht="16.5">
      <c r="A44" s="252"/>
      <c r="B44" s="252"/>
      <c r="C44" s="252"/>
      <c r="D44" s="252"/>
      <c r="E44" s="252"/>
      <c r="F44" s="252"/>
      <c r="G44" s="18"/>
      <c r="H44" s="18"/>
    </row>
    <row r="45" spans="1:8" ht="16.5">
      <c r="A45" s="252"/>
      <c r="B45" s="252"/>
      <c r="C45" s="252"/>
      <c r="D45" s="252"/>
      <c r="E45" s="252"/>
      <c r="F45" s="252"/>
      <c r="G45" s="18"/>
      <c r="H45" s="18"/>
    </row>
    <row r="46" spans="1:8" ht="16.5">
      <c r="A46" s="127"/>
      <c r="B46" s="127"/>
      <c r="C46" s="127"/>
      <c r="D46" s="127"/>
      <c r="E46" s="127"/>
      <c r="F46" s="127"/>
      <c r="G46" s="18"/>
      <c r="H46" s="18"/>
    </row>
    <row r="47" spans="1:8" ht="16.5">
      <c r="A47" s="18" t="s">
        <v>2</v>
      </c>
      <c r="B47" s="18"/>
      <c r="C47" s="18"/>
      <c r="D47" s="18"/>
      <c r="E47" s="18"/>
      <c r="F47" s="18" t="s">
        <v>3</v>
      </c>
      <c r="G47" s="18"/>
      <c r="H47" s="18"/>
    </row>
    <row r="48" spans="1:8" ht="16.5">
      <c r="A48" s="18"/>
      <c r="B48" s="18"/>
      <c r="C48" s="18"/>
      <c r="D48" s="18"/>
      <c r="E48" s="18"/>
      <c r="F48" s="18"/>
      <c r="G48" s="18"/>
      <c r="H48" s="18"/>
    </row>
    <row r="49" spans="1:8" ht="16.5">
      <c r="A49" s="248"/>
      <c r="B49" s="248"/>
      <c r="C49" s="248"/>
      <c r="D49" s="243"/>
      <c r="E49" s="243"/>
      <c r="F49" s="244"/>
      <c r="G49" s="18"/>
      <c r="H49" s="18"/>
    </row>
    <row r="50" spans="1:8" ht="16.5">
      <c r="A50" s="18"/>
      <c r="B50" s="18"/>
      <c r="C50" s="18"/>
      <c r="D50" s="18"/>
      <c r="E50" s="18"/>
      <c r="F50" s="18"/>
      <c r="G50" s="18"/>
      <c r="H50" s="18"/>
    </row>
    <row r="51" spans="1:8" ht="16.5">
      <c r="A51" s="136"/>
      <c r="B51" s="18" t="s">
        <v>59</v>
      </c>
      <c r="C51" s="18"/>
      <c r="D51" s="18"/>
      <c r="E51" s="18"/>
      <c r="F51" s="18"/>
      <c r="G51" s="18"/>
      <c r="H51" s="18"/>
    </row>
    <row r="52" spans="1:8" ht="16.5">
      <c r="A52" s="18"/>
      <c r="B52" s="18"/>
      <c r="C52" s="18"/>
      <c r="D52" s="18"/>
      <c r="E52" s="18"/>
      <c r="F52" s="18"/>
      <c r="G52" s="18"/>
      <c r="H52" s="18"/>
    </row>
    <row r="53" spans="1:8" ht="16.5">
      <c r="A53" s="18"/>
      <c r="B53" s="18"/>
      <c r="C53" s="18"/>
      <c r="D53" s="18"/>
      <c r="E53" s="18"/>
      <c r="F53" s="18"/>
      <c r="G53" s="18"/>
      <c r="H53" s="18"/>
    </row>
    <row r="54" spans="1:8" ht="16.5">
      <c r="A54" s="18"/>
      <c r="B54" s="18"/>
      <c r="C54" s="18"/>
      <c r="D54" s="18"/>
      <c r="E54" s="18"/>
      <c r="F54" s="18"/>
      <c r="G54" s="18"/>
      <c r="H54" s="18"/>
    </row>
    <row r="55" spans="1:8" ht="16.5">
      <c r="A55" s="18"/>
      <c r="B55" s="18"/>
      <c r="C55" s="18"/>
      <c r="D55" s="18"/>
      <c r="E55" s="18"/>
      <c r="F55" s="18"/>
      <c r="G55" s="18"/>
      <c r="H55" s="18"/>
    </row>
    <row r="56" spans="1:8" ht="16.5">
      <c r="A56" s="18"/>
      <c r="B56" s="18"/>
      <c r="C56" s="18"/>
      <c r="D56" s="18"/>
      <c r="E56" s="18"/>
      <c r="F56" s="18"/>
      <c r="G56" s="18"/>
      <c r="H56" s="18"/>
    </row>
  </sheetData>
  <sheetProtection algorithmName="SHA-512" hashValue="uGUc4av8mZ+AImFQBKIbKF6yDliM7zw4/8YuX67gFDyVNVtaRioHrrcHiRwgnRnpwU61C8MhWn/ozNZ7EZNeaQ==" saltValue="pW1weDD8tx7nZAcbYA9hMg==" spinCount="100000" sheet="1" selectLockedCells="1"/>
  <mergeCells count="6">
    <mergeCell ref="A49:C49"/>
    <mergeCell ref="A2:F2"/>
    <mergeCell ref="A41:F45"/>
    <mergeCell ref="C6:F6"/>
    <mergeCell ref="C7:F7"/>
    <mergeCell ref="C8:F8"/>
  </mergeCells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A31" sqref="A31"/>
    </sheetView>
  </sheetViews>
  <sheetFormatPr baseColWidth="10" defaultColWidth="11.42578125" defaultRowHeight="20.100000000000001" customHeight="1"/>
  <cols>
    <col min="1" max="1" width="25.28515625" style="1" bestFit="1" customWidth="1"/>
    <col min="2" max="2" width="21.5703125" style="1" bestFit="1" customWidth="1"/>
    <col min="3" max="3" width="10.85546875" style="1" customWidth="1"/>
    <col min="4" max="4" width="12" style="1" customWidth="1"/>
    <col min="5" max="5" width="8.7109375" style="1" bestFit="1" customWidth="1"/>
    <col min="6" max="16384" width="11.42578125" style="1"/>
  </cols>
  <sheetData>
    <row r="1" spans="1:7" ht="15" customHeight="1">
      <c r="A1" s="19"/>
      <c r="B1" s="18"/>
      <c r="C1" s="18"/>
      <c r="D1" s="20"/>
      <c r="E1" s="20"/>
      <c r="F1" s="18"/>
      <c r="G1" s="18"/>
    </row>
    <row r="2" spans="1:7" s="2" customFormat="1" ht="15" customHeight="1">
      <c r="A2" s="38" t="str">
        <f>+Deckblatt!A6</f>
        <v>Firma</v>
      </c>
      <c r="B2" s="116" t="str">
        <f>Deckblatt!C6</f>
        <v>Muster AG</v>
      </c>
      <c r="C2" s="40"/>
      <c r="D2" s="41"/>
      <c r="E2" s="41"/>
      <c r="F2" s="27"/>
      <c r="G2" s="27"/>
    </row>
    <row r="3" spans="1:7" ht="15" customHeight="1">
      <c r="A3" s="18"/>
      <c r="B3" s="18"/>
      <c r="C3" s="18"/>
      <c r="D3" s="18"/>
      <c r="E3" s="18"/>
      <c r="F3" s="18"/>
      <c r="G3" s="18"/>
    </row>
    <row r="4" spans="1:7" ht="15" customHeight="1">
      <c r="A4" s="38" t="s">
        <v>55</v>
      </c>
      <c r="B4" s="42">
        <f>Deckblatt!D4</f>
        <v>45657</v>
      </c>
      <c r="C4" s="43"/>
      <c r="D4" s="20"/>
      <c r="E4" s="20"/>
      <c r="F4" s="18"/>
      <c r="G4" s="18"/>
    </row>
    <row r="5" spans="1:7" ht="15" customHeight="1">
      <c r="A5" s="27"/>
      <c r="B5" s="18"/>
      <c r="C5" s="18"/>
      <c r="D5" s="18"/>
      <c r="E5" s="18"/>
      <c r="F5" s="18"/>
      <c r="G5" s="18"/>
    </row>
    <row r="6" spans="1:7" ht="15" customHeight="1">
      <c r="A6" s="44" t="s">
        <v>30</v>
      </c>
      <c r="B6" s="45"/>
      <c r="C6" s="45"/>
      <c r="D6" s="46"/>
      <c r="E6" s="46" t="s">
        <v>1</v>
      </c>
      <c r="F6" s="18"/>
      <c r="G6" s="18"/>
    </row>
    <row r="7" spans="1:7" ht="15" customHeight="1">
      <c r="A7" s="18"/>
      <c r="B7" s="18"/>
      <c r="C7" s="18"/>
      <c r="D7" s="18"/>
      <c r="E7" s="18"/>
      <c r="F7" s="18"/>
      <c r="G7" s="18"/>
    </row>
    <row r="8" spans="1:7" ht="15" customHeight="1" thickBot="1">
      <c r="A8" s="18"/>
      <c r="B8" s="18"/>
      <c r="C8" s="18"/>
      <c r="D8" s="18"/>
      <c r="E8" s="18"/>
      <c r="F8" s="18"/>
      <c r="G8" s="18"/>
    </row>
    <row r="9" spans="1:7" s="3" customFormat="1" ht="15" customHeight="1" thickBot="1">
      <c r="A9" s="47"/>
      <c r="B9" s="150" t="s">
        <v>73</v>
      </c>
      <c r="C9" s="151" t="s">
        <v>31</v>
      </c>
      <c r="D9" s="150" t="s">
        <v>32</v>
      </c>
      <c r="E9" s="48"/>
      <c r="F9" s="19"/>
      <c r="G9" s="19"/>
    </row>
    <row r="10" spans="1:7" s="3" customFormat="1" ht="15" customHeight="1">
      <c r="A10" s="22"/>
      <c r="B10" s="137"/>
      <c r="C10" s="138">
        <v>0.05</v>
      </c>
      <c r="D10" s="139">
        <f>SUM(B10*C10)</f>
        <v>0</v>
      </c>
      <c r="E10" s="28"/>
      <c r="F10" s="19"/>
      <c r="G10" s="19"/>
    </row>
    <row r="11" spans="1:7" s="4" customFormat="1" ht="17.25">
      <c r="A11" s="22"/>
      <c r="B11" s="140"/>
      <c r="C11" s="141">
        <v>0.1</v>
      </c>
      <c r="D11" s="142">
        <f t="shared" ref="D11:D22" si="0">C11*B11</f>
        <v>0</v>
      </c>
      <c r="E11" s="28"/>
      <c r="F11" s="19"/>
      <c r="G11" s="19"/>
    </row>
    <row r="12" spans="1:7" ht="17.25">
      <c r="A12" s="49"/>
      <c r="B12" s="140"/>
      <c r="C12" s="141">
        <v>0.2</v>
      </c>
      <c r="D12" s="142">
        <f t="shared" si="0"/>
        <v>0</v>
      </c>
      <c r="E12" s="20"/>
      <c r="F12" s="18"/>
      <c r="G12" s="18"/>
    </row>
    <row r="13" spans="1:7" ht="17.25">
      <c r="A13" s="49"/>
      <c r="B13" s="140"/>
      <c r="C13" s="141">
        <v>0.5</v>
      </c>
      <c r="D13" s="142">
        <f t="shared" si="0"/>
        <v>0</v>
      </c>
      <c r="E13" s="20"/>
      <c r="F13" s="18"/>
      <c r="G13" s="18"/>
    </row>
    <row r="14" spans="1:7" ht="17.25">
      <c r="A14" s="20"/>
      <c r="B14" s="140"/>
      <c r="C14" s="141">
        <v>1</v>
      </c>
      <c r="D14" s="142">
        <f t="shared" si="0"/>
        <v>0</v>
      </c>
      <c r="E14" s="20"/>
      <c r="F14" s="18"/>
      <c r="G14" s="18"/>
    </row>
    <row r="15" spans="1:7" ht="17.25">
      <c r="A15" s="20"/>
      <c r="B15" s="140"/>
      <c r="C15" s="141">
        <v>2</v>
      </c>
      <c r="D15" s="142">
        <f t="shared" si="0"/>
        <v>0</v>
      </c>
      <c r="E15" s="20"/>
      <c r="F15" s="18"/>
      <c r="G15" s="18"/>
    </row>
    <row r="16" spans="1:7" ht="17.25">
      <c r="A16" s="20"/>
      <c r="B16" s="140"/>
      <c r="C16" s="141">
        <v>5</v>
      </c>
      <c r="D16" s="142">
        <f t="shared" si="0"/>
        <v>0</v>
      </c>
      <c r="E16" s="20"/>
      <c r="F16" s="18"/>
      <c r="G16" s="18"/>
    </row>
    <row r="17" spans="1:7" ht="17.25">
      <c r="A17" s="20"/>
      <c r="B17" s="140"/>
      <c r="C17" s="141">
        <v>10</v>
      </c>
      <c r="D17" s="142">
        <f t="shared" si="0"/>
        <v>0</v>
      </c>
      <c r="E17" s="20"/>
      <c r="F17" s="18"/>
      <c r="G17" s="18"/>
    </row>
    <row r="18" spans="1:7" ht="17.25">
      <c r="A18" s="49"/>
      <c r="B18" s="140"/>
      <c r="C18" s="141">
        <v>20</v>
      </c>
      <c r="D18" s="142">
        <f t="shared" si="0"/>
        <v>0</v>
      </c>
      <c r="E18" s="20"/>
      <c r="F18" s="18"/>
      <c r="G18" s="18"/>
    </row>
    <row r="19" spans="1:7" ht="17.25">
      <c r="A19" s="20"/>
      <c r="B19" s="140"/>
      <c r="C19" s="141">
        <v>50</v>
      </c>
      <c r="D19" s="142">
        <f t="shared" si="0"/>
        <v>0</v>
      </c>
      <c r="E19" s="20"/>
      <c r="F19" s="18"/>
      <c r="G19" s="18"/>
    </row>
    <row r="20" spans="1:7" ht="17.25">
      <c r="A20" s="20"/>
      <c r="B20" s="140"/>
      <c r="C20" s="141">
        <v>100</v>
      </c>
      <c r="D20" s="142">
        <f t="shared" si="0"/>
        <v>0</v>
      </c>
      <c r="E20" s="20"/>
      <c r="F20" s="18"/>
      <c r="G20" s="18"/>
    </row>
    <row r="21" spans="1:7" ht="17.25">
      <c r="A21" s="20"/>
      <c r="B21" s="140"/>
      <c r="C21" s="141">
        <v>200</v>
      </c>
      <c r="D21" s="143">
        <f t="shared" si="0"/>
        <v>0</v>
      </c>
      <c r="E21" s="20"/>
      <c r="F21" s="18"/>
      <c r="G21" s="18"/>
    </row>
    <row r="22" spans="1:7" ht="18" thickBot="1">
      <c r="A22" s="20"/>
      <c r="B22" s="144"/>
      <c r="C22" s="145">
        <v>1000</v>
      </c>
      <c r="D22" s="146">
        <f t="shared" si="0"/>
        <v>0</v>
      </c>
      <c r="E22" s="20"/>
      <c r="F22" s="18"/>
      <c r="G22" s="18"/>
    </row>
    <row r="23" spans="1:7" ht="18" thickBot="1">
      <c r="A23" s="20"/>
      <c r="B23" s="149"/>
      <c r="C23" s="147" t="s">
        <v>33</v>
      </c>
      <c r="D23" s="148">
        <f>SUM(D10:D22)</f>
        <v>0</v>
      </c>
      <c r="E23" s="20"/>
      <c r="F23" s="18"/>
      <c r="G23" s="18"/>
    </row>
    <row r="24" spans="1:7" ht="17.25" thickTop="1">
      <c r="A24" s="20"/>
      <c r="B24" s="20"/>
      <c r="C24" s="20"/>
      <c r="D24" s="20"/>
      <c r="E24" s="20"/>
      <c r="F24" s="18"/>
      <c r="G24" s="18"/>
    </row>
    <row r="25" spans="1:7" ht="16.5">
      <c r="A25" s="20"/>
      <c r="B25" s="20"/>
      <c r="C25" s="20"/>
      <c r="D25" s="20"/>
      <c r="E25" s="20"/>
      <c r="F25" s="18"/>
      <c r="G25" s="18"/>
    </row>
    <row r="26" spans="1:7" ht="16.5">
      <c r="A26" s="20"/>
      <c r="B26" s="20"/>
      <c r="C26" s="20"/>
      <c r="D26" s="20"/>
      <c r="E26" s="20"/>
      <c r="F26" s="18"/>
      <c r="G26" s="18"/>
    </row>
    <row r="27" spans="1:7" ht="17.25">
      <c r="A27" s="235" t="s">
        <v>99</v>
      </c>
      <c r="B27" s="236">
        <f ca="1">TODAY()</f>
        <v>45638</v>
      </c>
      <c r="C27" s="20"/>
      <c r="D27" s="20"/>
      <c r="E27" s="20"/>
      <c r="F27" s="18"/>
      <c r="G27" s="18"/>
    </row>
    <row r="28" spans="1:7" ht="16.5">
      <c r="A28" s="20" t="s">
        <v>98</v>
      </c>
      <c r="B28" s="20" t="s">
        <v>9</v>
      </c>
      <c r="C28" s="20"/>
      <c r="D28" s="20"/>
      <c r="E28" s="20"/>
      <c r="F28" s="18"/>
      <c r="G28" s="18"/>
    </row>
    <row r="29" spans="1:7" ht="16.5">
      <c r="A29" s="20"/>
      <c r="B29" s="20"/>
      <c r="C29" s="20"/>
      <c r="D29" s="20"/>
      <c r="E29" s="20"/>
      <c r="F29" s="18"/>
      <c r="G29" s="18"/>
    </row>
    <row r="30" spans="1:7" ht="16.5">
      <c r="A30" s="20"/>
      <c r="B30" s="20"/>
      <c r="C30" s="20"/>
      <c r="D30" s="20"/>
      <c r="E30" s="20"/>
      <c r="F30" s="18"/>
      <c r="G30" s="18"/>
    </row>
    <row r="31" spans="1:7" ht="16.5">
      <c r="A31" s="244"/>
      <c r="B31" s="244"/>
      <c r="C31" s="20"/>
      <c r="D31" s="20"/>
      <c r="E31" s="20"/>
      <c r="F31" s="18"/>
      <c r="G31" s="18"/>
    </row>
    <row r="32" spans="1:7" ht="16.5">
      <c r="A32" s="20" t="s">
        <v>34</v>
      </c>
      <c r="B32" s="20"/>
      <c r="C32" s="20"/>
      <c r="D32" s="20"/>
      <c r="E32" s="20"/>
      <c r="F32" s="18"/>
      <c r="G32" s="18"/>
    </row>
    <row r="33" spans="1:7" ht="24.95" customHeight="1">
      <c r="A33" s="20"/>
      <c r="B33" s="20"/>
      <c r="C33" s="20"/>
      <c r="D33" s="20"/>
      <c r="E33" s="20"/>
      <c r="F33" s="18"/>
      <c r="G33" s="18"/>
    </row>
    <row r="34" spans="1:7" ht="24.95" customHeight="1">
      <c r="A34" s="20"/>
      <c r="B34" s="20"/>
      <c r="C34" s="20"/>
      <c r="D34" s="20"/>
      <c r="E34" s="20"/>
      <c r="F34" s="18"/>
      <c r="G34" s="18"/>
    </row>
    <row r="35" spans="1:7" ht="24.95" customHeight="1">
      <c r="A35" s="20"/>
      <c r="B35" s="20"/>
      <c r="C35" s="20"/>
      <c r="D35" s="20"/>
      <c r="E35" s="20"/>
      <c r="F35" s="18"/>
      <c r="G35" s="18"/>
    </row>
    <row r="36" spans="1:7" ht="24.95" customHeight="1">
      <c r="A36" s="20"/>
      <c r="B36" s="20"/>
      <c r="C36" s="20"/>
      <c r="D36" s="20"/>
      <c r="E36" s="20"/>
      <c r="F36" s="18"/>
      <c r="G36" s="18"/>
    </row>
    <row r="37" spans="1:7" ht="24.95" customHeight="1">
      <c r="A37" s="20"/>
      <c r="B37" s="20"/>
      <c r="C37" s="20"/>
      <c r="D37" s="20"/>
      <c r="E37" s="20"/>
      <c r="F37" s="18"/>
      <c r="G37" s="18"/>
    </row>
    <row r="38" spans="1:7" ht="20.100000000000001" customHeight="1">
      <c r="A38" s="18"/>
      <c r="B38" s="18"/>
      <c r="C38" s="18"/>
      <c r="D38" s="18"/>
      <c r="E38" s="18"/>
      <c r="F38" s="18"/>
      <c r="G38" s="18"/>
    </row>
    <row r="39" spans="1:7" ht="20.100000000000001" customHeight="1">
      <c r="A39" s="18"/>
      <c r="B39" s="18"/>
      <c r="C39" s="18"/>
      <c r="D39" s="18"/>
      <c r="E39" s="18"/>
      <c r="F39" s="18"/>
      <c r="G39" s="18"/>
    </row>
    <row r="40" spans="1:7" ht="20.100000000000001" customHeight="1">
      <c r="A40" s="18"/>
      <c r="B40" s="18"/>
      <c r="C40" s="18"/>
      <c r="D40" s="18"/>
      <c r="E40" s="18"/>
      <c r="F40" s="18"/>
      <c r="G40" s="18"/>
    </row>
    <row r="41" spans="1:7" ht="20.100000000000001" customHeight="1">
      <c r="A41" s="18"/>
      <c r="B41" s="18"/>
      <c r="C41" s="18"/>
      <c r="D41" s="18"/>
      <c r="E41" s="18"/>
      <c r="F41" s="18"/>
      <c r="G41" s="18"/>
    </row>
    <row r="42" spans="1:7" ht="20.100000000000001" customHeight="1">
      <c r="A42" s="18"/>
      <c r="B42" s="18"/>
      <c r="C42" s="18"/>
      <c r="D42" s="18"/>
      <c r="E42" s="18"/>
      <c r="F42" s="18"/>
      <c r="G42" s="18"/>
    </row>
    <row r="43" spans="1:7" ht="20.100000000000001" customHeight="1">
      <c r="A43" s="18"/>
      <c r="B43" s="18"/>
      <c r="C43" s="18"/>
      <c r="D43" s="18"/>
      <c r="E43" s="18"/>
      <c r="F43" s="18"/>
      <c r="G43" s="18"/>
    </row>
    <row r="44" spans="1:7" ht="20.100000000000001" customHeight="1">
      <c r="A44" s="18"/>
      <c r="B44" s="18"/>
      <c r="C44" s="18"/>
      <c r="D44" s="18"/>
      <c r="E44" s="18"/>
      <c r="F44" s="18"/>
      <c r="G44" s="18"/>
    </row>
    <row r="45" spans="1:7" ht="20.100000000000001" customHeight="1">
      <c r="A45" s="18"/>
      <c r="B45" s="18"/>
      <c r="C45" s="18"/>
      <c r="D45" s="18"/>
      <c r="E45" s="18"/>
      <c r="F45" s="18"/>
      <c r="G45" s="18"/>
    </row>
    <row r="46" spans="1:7" ht="20.100000000000001" customHeight="1">
      <c r="A46" s="18"/>
      <c r="B46" s="18"/>
      <c r="C46" s="18"/>
      <c r="D46" s="18"/>
      <c r="E46" s="18"/>
      <c r="F46" s="18"/>
      <c r="G46" s="18"/>
    </row>
    <row r="47" spans="1:7" ht="20.100000000000001" customHeight="1">
      <c r="A47" s="18"/>
      <c r="B47" s="18"/>
      <c r="C47" s="18"/>
      <c r="D47" s="18"/>
      <c r="E47" s="18"/>
      <c r="F47" s="18"/>
      <c r="G47" s="18"/>
    </row>
    <row r="48" spans="1:7" ht="20.100000000000001" customHeight="1">
      <c r="A48" s="18"/>
      <c r="B48" s="18"/>
      <c r="C48" s="18"/>
      <c r="D48" s="18"/>
      <c r="E48" s="18"/>
      <c r="F48" s="18"/>
      <c r="G48" s="18"/>
    </row>
    <row r="49" spans="1:7" ht="20.100000000000001" customHeight="1">
      <c r="A49" s="18"/>
      <c r="B49" s="18"/>
      <c r="C49" s="18"/>
      <c r="D49" s="18"/>
      <c r="E49" s="18"/>
      <c r="F49" s="18"/>
      <c r="G49" s="18"/>
    </row>
    <row r="50" spans="1:7" ht="20.100000000000001" customHeight="1">
      <c r="A50" s="18"/>
      <c r="B50" s="18"/>
      <c r="C50" s="18"/>
      <c r="D50" s="18"/>
      <c r="E50" s="18"/>
      <c r="F50" s="18"/>
      <c r="G50" s="18"/>
    </row>
    <row r="51" spans="1:7" ht="20.100000000000001" customHeight="1">
      <c r="A51" s="18"/>
      <c r="B51" s="18"/>
      <c r="C51" s="18"/>
      <c r="D51" s="18"/>
      <c r="E51" s="18"/>
      <c r="F51" s="18"/>
      <c r="G51" s="18"/>
    </row>
    <row r="52" spans="1:7" ht="20.100000000000001" customHeight="1">
      <c r="A52" s="18"/>
      <c r="B52" s="18"/>
      <c r="C52" s="18"/>
      <c r="D52" s="18"/>
      <c r="E52" s="18"/>
      <c r="F52" s="18"/>
      <c r="G52" s="18"/>
    </row>
    <row r="53" spans="1:7" ht="20.100000000000001" customHeight="1">
      <c r="A53" s="18"/>
      <c r="B53" s="18"/>
      <c r="C53" s="18"/>
      <c r="D53" s="18"/>
      <c r="E53" s="18"/>
      <c r="F53" s="18"/>
      <c r="G53" s="18"/>
    </row>
  </sheetData>
  <sheetProtection algorithmName="SHA-512" hashValue="MZGuVtUvLZNA7lvae7rUPEzW7/mWZ+yLaFtpPOEZBh89ykRqeYtiQ1janMzcx2bl4koXPWBzA5FwrsAXu0ZhMA==" saltValue="MPi1BHuSc8HzYYWLKra31A==" spinCount="100000" sheet="1" selectLockedCells="1"/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zoomScaleNormal="100" workbookViewId="0">
      <selection activeCell="D30" sqref="C30:D30"/>
    </sheetView>
  </sheetViews>
  <sheetFormatPr baseColWidth="10" defaultColWidth="11.42578125" defaultRowHeight="20.100000000000001" customHeight="1"/>
  <cols>
    <col min="1" max="1" width="12.42578125" style="5" customWidth="1"/>
    <col min="2" max="2" width="35.85546875" style="5" customWidth="1"/>
    <col min="3" max="3" width="3.42578125" style="5" customWidth="1"/>
    <col min="4" max="4" width="17" style="5" bestFit="1" customWidth="1"/>
    <col min="5" max="5" width="6.42578125" style="5" bestFit="1" customWidth="1"/>
    <col min="6" max="6" width="12.5703125" style="5" bestFit="1" customWidth="1"/>
    <col min="7" max="7" width="10" style="5" customWidth="1"/>
    <col min="8" max="9" width="11.42578125" style="5" hidden="1" customWidth="1"/>
    <col min="10" max="16384" width="11.42578125" style="5"/>
  </cols>
  <sheetData>
    <row r="1" spans="1:9" s="7" customFormat="1" ht="16.5">
      <c r="A1" s="38" t="s">
        <v>0</v>
      </c>
      <c r="B1" s="41"/>
      <c r="C1" s="41"/>
      <c r="D1" s="39" t="str">
        <f>Deckblatt!C6</f>
        <v>Muster AG</v>
      </c>
      <c r="E1" s="62"/>
      <c r="F1" s="62"/>
      <c r="G1" s="40"/>
      <c r="H1" s="27"/>
    </row>
    <row r="2" spans="1:9" ht="15" customHeight="1">
      <c r="A2" s="19"/>
      <c r="B2" s="18"/>
      <c r="C2" s="18"/>
      <c r="D2" s="18"/>
      <c r="E2" s="20"/>
      <c r="F2" s="20"/>
      <c r="G2" s="20"/>
      <c r="H2" s="18"/>
    </row>
    <row r="3" spans="1:9" ht="15" customHeight="1">
      <c r="A3" s="260" t="s">
        <v>58</v>
      </c>
      <c r="B3" s="261"/>
      <c r="C3" s="232"/>
      <c r="D3" s="42">
        <f>Deckblatt!D4</f>
        <v>45657</v>
      </c>
      <c r="E3" s="63"/>
      <c r="F3" s="63"/>
      <c r="G3" s="43"/>
      <c r="H3" s="18"/>
    </row>
    <row r="4" spans="1:9" ht="15" customHeight="1">
      <c r="A4" s="19"/>
      <c r="B4" s="18"/>
      <c r="C4" s="18"/>
      <c r="D4" s="18"/>
      <c r="E4" s="20"/>
      <c r="F4" s="20"/>
      <c r="G4" s="20"/>
      <c r="H4" s="18"/>
    </row>
    <row r="5" spans="1:9" ht="15" customHeight="1">
      <c r="A5" s="44" t="s">
        <v>21</v>
      </c>
      <c r="B5" s="45"/>
      <c r="C5" s="45"/>
      <c r="D5" s="45"/>
      <c r="E5" s="46" t="s">
        <v>1</v>
      </c>
      <c r="F5" s="46"/>
      <c r="G5" s="46" t="s">
        <v>1</v>
      </c>
      <c r="H5" s="18"/>
    </row>
    <row r="6" spans="1:9" ht="15" customHeight="1">
      <c r="A6" s="18"/>
      <c r="B6" s="18"/>
      <c r="C6" s="18"/>
      <c r="D6" s="18"/>
      <c r="E6" s="18"/>
      <c r="F6" s="18"/>
      <c r="G6" s="18"/>
      <c r="H6" s="18"/>
    </row>
    <row r="7" spans="1:9" ht="15" customHeight="1">
      <c r="A7" s="27" t="s">
        <v>76</v>
      </c>
      <c r="B7" s="18"/>
      <c r="C7" s="18"/>
      <c r="D7" s="18"/>
      <c r="E7" s="18"/>
      <c r="F7" s="18"/>
      <c r="G7" s="18"/>
      <c r="H7" s="18"/>
    </row>
    <row r="8" spans="1:9" ht="15.75" customHeight="1">
      <c r="A8" s="18" t="s">
        <v>91</v>
      </c>
      <c r="B8" s="18"/>
      <c r="C8" s="18"/>
      <c r="D8" s="18"/>
      <c r="E8" s="18"/>
      <c r="F8" s="18"/>
      <c r="G8" s="18"/>
      <c r="H8" s="18"/>
    </row>
    <row r="9" spans="1:9" ht="15" customHeight="1">
      <c r="A9" s="18"/>
      <c r="B9" s="18"/>
      <c r="C9" s="18"/>
      <c r="D9" s="18"/>
      <c r="E9" s="18"/>
      <c r="F9" s="18"/>
      <c r="G9" s="18"/>
      <c r="H9" s="18"/>
    </row>
    <row r="10" spans="1:9" s="8" customFormat="1" ht="15" customHeight="1">
      <c r="A10" s="64" t="s">
        <v>16</v>
      </c>
      <c r="B10" s="65" t="s">
        <v>78</v>
      </c>
      <c r="C10" s="231" t="s">
        <v>97</v>
      </c>
      <c r="D10" s="66" t="s">
        <v>52</v>
      </c>
      <c r="E10" s="259" t="s">
        <v>11</v>
      </c>
      <c r="F10" s="259"/>
      <c r="G10" s="189" t="s">
        <v>8</v>
      </c>
      <c r="H10" s="19"/>
    </row>
    <row r="11" spans="1:9" s="8" customFormat="1" ht="15" customHeight="1">
      <c r="A11" s="67" t="s">
        <v>9</v>
      </c>
      <c r="B11" s="67"/>
      <c r="C11" s="69"/>
      <c r="D11" s="69" t="s">
        <v>65</v>
      </c>
      <c r="E11" s="68" t="s">
        <v>12</v>
      </c>
      <c r="F11" s="68" t="s">
        <v>67</v>
      </c>
      <c r="G11" s="69" t="s">
        <v>1</v>
      </c>
      <c r="H11" s="19"/>
    </row>
    <row r="12" spans="1:9" s="9" customFormat="1" ht="15" customHeight="1">
      <c r="A12" s="70"/>
      <c r="B12" s="70"/>
      <c r="C12" s="72"/>
      <c r="D12" s="117" t="s">
        <v>66</v>
      </c>
      <c r="E12" s="71" t="s">
        <v>14</v>
      </c>
      <c r="F12" s="71" t="s">
        <v>70</v>
      </c>
      <c r="G12" s="72"/>
      <c r="H12" s="19"/>
    </row>
    <row r="13" spans="1:9" ht="24.95" customHeight="1">
      <c r="A13" s="152"/>
      <c r="B13" s="129"/>
      <c r="C13" s="233"/>
      <c r="D13" s="153"/>
      <c r="E13" s="154"/>
      <c r="F13" s="73">
        <f t="shared" ref="F13:F32" si="0">IF(I13&gt;0,ROUND((I13)*20,0)/20,0)</f>
        <v>0</v>
      </c>
      <c r="G13" s="158"/>
      <c r="H13" s="18"/>
      <c r="I13" s="73">
        <f t="shared" ref="I13" si="1">IF(E13=8%,(D13/108)*100,IF(E13=3.6%,(D13/103.6)*100,IF(E13=2.4%,(D13/102.4)*100,IF(E13=7.7%,(D13/107.7)*100,IF(E13=2.5%,(D13/102.5)*100,IF(E13=3.8%,(D13/103.8)*100,IF(E13=0%,(D13/100)*100)))))))</f>
        <v>0</v>
      </c>
    </row>
    <row r="14" spans="1:9" ht="24.95" customHeight="1">
      <c r="A14" s="155">
        <v>45657</v>
      </c>
      <c r="B14" s="132" t="s">
        <v>100</v>
      </c>
      <c r="C14" s="233"/>
      <c r="D14" s="153">
        <v>108.1</v>
      </c>
      <c r="E14" s="154">
        <v>8.1000000000000003E-2</v>
      </c>
      <c r="F14" s="73">
        <f>IF(I14&gt;0,ROUND((I14)*20,0)/20,0)</f>
        <v>100</v>
      </c>
      <c r="G14" s="159">
        <v>3000</v>
      </c>
      <c r="H14" s="18"/>
      <c r="I14" s="73">
        <f>IF(E14=8.1%,(D14/108.1)*100,IF(E14=3.7%,(D14/103.7)*100,IF(E14=2.5%,(D14/102.5)*100,IF(E14=7.7%,(D14/107.7)*100,IF(E14=2.6%,(D14/102.6)*100,IF(E14=3.8%,(D14/103.8)*100,IF(E14=0%,(D14/100)*100)))))))</f>
        <v>100</v>
      </c>
    </row>
    <row r="15" spans="1:9" ht="24.95" customHeight="1">
      <c r="A15" s="155">
        <v>45657</v>
      </c>
      <c r="B15" s="132" t="s">
        <v>108</v>
      </c>
      <c r="C15" s="233"/>
      <c r="D15" s="153">
        <v>107.7</v>
      </c>
      <c r="E15" s="154">
        <v>7.6999999999999999E-2</v>
      </c>
      <c r="F15" s="73">
        <f t="shared" ref="F15:F31" si="2">IF(I15&gt;0,ROUND((I15)*20,0)/20,0)</f>
        <v>100</v>
      </c>
      <c r="G15" s="159">
        <v>3000</v>
      </c>
      <c r="H15" s="18"/>
      <c r="I15" s="73">
        <f t="shared" ref="I15:I23" si="3">IF(E15=8.1%,(D15/108.1)*100,IF(E15=3.7%,(D15/103.7)*100,IF(E15=2.5%,(D15/102.5)*100,IF(E15=7.7%,(D15/107.7)*100,IF(E15=2.6%,(D15/102.6)*100,IF(E15=3.8%,(D15/103.8)*100,IF(E15=0%,(D15/100)*100)))))))</f>
        <v>100</v>
      </c>
    </row>
    <row r="16" spans="1:9" ht="24.95" customHeight="1">
      <c r="A16" s="155"/>
      <c r="B16" s="132"/>
      <c r="C16" s="233"/>
      <c r="D16" s="153"/>
      <c r="E16" s="154"/>
      <c r="F16" s="73">
        <f t="shared" si="2"/>
        <v>0</v>
      </c>
      <c r="G16" s="159"/>
      <c r="H16" s="18"/>
      <c r="I16" s="73">
        <f t="shared" si="3"/>
        <v>0</v>
      </c>
    </row>
    <row r="17" spans="1:9" ht="24.95" customHeight="1">
      <c r="A17" s="155"/>
      <c r="B17" s="132"/>
      <c r="C17" s="233"/>
      <c r="D17" s="153"/>
      <c r="E17" s="154"/>
      <c r="F17" s="73">
        <f t="shared" si="2"/>
        <v>0</v>
      </c>
      <c r="G17" s="159"/>
      <c r="H17" s="18"/>
      <c r="I17" s="73">
        <f t="shared" si="3"/>
        <v>0</v>
      </c>
    </row>
    <row r="18" spans="1:9" ht="24.95" customHeight="1">
      <c r="A18" s="155"/>
      <c r="B18" s="132"/>
      <c r="C18" s="233"/>
      <c r="D18" s="153"/>
      <c r="E18" s="154"/>
      <c r="F18" s="73">
        <f t="shared" si="2"/>
        <v>0</v>
      </c>
      <c r="G18" s="159"/>
      <c r="H18" s="18"/>
      <c r="I18" s="73">
        <f t="shared" si="3"/>
        <v>0</v>
      </c>
    </row>
    <row r="19" spans="1:9" ht="24.95" customHeight="1">
      <c r="A19" s="155"/>
      <c r="B19" s="132"/>
      <c r="C19" s="233"/>
      <c r="D19" s="153"/>
      <c r="E19" s="154"/>
      <c r="F19" s="73">
        <f t="shared" si="2"/>
        <v>0</v>
      </c>
      <c r="G19" s="159"/>
      <c r="H19" s="18"/>
      <c r="I19" s="73">
        <f t="shared" si="3"/>
        <v>0</v>
      </c>
    </row>
    <row r="20" spans="1:9" ht="24.95" customHeight="1">
      <c r="A20" s="155"/>
      <c r="B20" s="132"/>
      <c r="C20" s="233"/>
      <c r="D20" s="153"/>
      <c r="E20" s="154"/>
      <c r="F20" s="73">
        <f t="shared" si="2"/>
        <v>0</v>
      </c>
      <c r="G20" s="159"/>
      <c r="H20" s="18"/>
      <c r="I20" s="73">
        <f t="shared" si="3"/>
        <v>0</v>
      </c>
    </row>
    <row r="21" spans="1:9" ht="24.95" customHeight="1">
      <c r="A21" s="155"/>
      <c r="B21" s="132"/>
      <c r="C21" s="233"/>
      <c r="D21" s="153"/>
      <c r="E21" s="154"/>
      <c r="F21" s="73">
        <f t="shared" si="2"/>
        <v>0</v>
      </c>
      <c r="G21" s="159"/>
      <c r="H21" s="18"/>
      <c r="I21" s="73">
        <f t="shared" si="3"/>
        <v>0</v>
      </c>
    </row>
    <row r="22" spans="1:9" ht="24.95" customHeight="1">
      <c r="A22" s="155"/>
      <c r="B22" s="132"/>
      <c r="C22" s="233"/>
      <c r="D22" s="153"/>
      <c r="E22" s="154"/>
      <c r="F22" s="73">
        <f t="shared" si="2"/>
        <v>0</v>
      </c>
      <c r="G22" s="159"/>
      <c r="H22" s="18"/>
      <c r="I22" s="73">
        <f t="shared" si="3"/>
        <v>0</v>
      </c>
    </row>
    <row r="23" spans="1:9" ht="24.95" customHeight="1">
      <c r="A23" s="155"/>
      <c r="B23" s="132"/>
      <c r="C23" s="233"/>
      <c r="D23" s="153"/>
      <c r="E23" s="154"/>
      <c r="F23" s="73">
        <f t="shared" si="2"/>
        <v>0</v>
      </c>
      <c r="G23" s="159"/>
      <c r="H23" s="18"/>
      <c r="I23" s="73">
        <f t="shared" si="3"/>
        <v>0</v>
      </c>
    </row>
    <row r="24" spans="1:9" ht="24.95" customHeight="1">
      <c r="A24" s="155"/>
      <c r="B24" s="132"/>
      <c r="C24" s="233"/>
      <c r="D24" s="153"/>
      <c r="E24" s="154"/>
      <c r="F24" s="73">
        <f t="shared" si="2"/>
        <v>0</v>
      </c>
      <c r="G24" s="159"/>
      <c r="H24" s="18"/>
      <c r="I24" s="73">
        <f t="shared" ref="I24:I32" si="4">IF(E24=8.1%,(D24/108.1)*100,IF(E24=3.7%,(D24/103.7)*100,IF(E24=2.5%,(D24/102.5)*100,IF(E24=7.7%,(D24/107.7)*100,IF(E24=2.6%,(D24/102.6)*100,IF(E24=3.8%,(D24/103.8)*100,IF(E24=0%,(D24/100)*100)))))))</f>
        <v>0</v>
      </c>
    </row>
    <row r="25" spans="1:9" ht="24.95" customHeight="1">
      <c r="A25" s="155"/>
      <c r="B25" s="132"/>
      <c r="C25" s="233"/>
      <c r="D25" s="153"/>
      <c r="E25" s="154"/>
      <c r="F25" s="73">
        <f t="shared" si="2"/>
        <v>0</v>
      </c>
      <c r="G25" s="159"/>
      <c r="H25" s="18"/>
      <c r="I25" s="73">
        <f t="shared" si="4"/>
        <v>0</v>
      </c>
    </row>
    <row r="26" spans="1:9" ht="24.95" customHeight="1">
      <c r="A26" s="155"/>
      <c r="B26" s="132"/>
      <c r="C26" s="233"/>
      <c r="D26" s="153"/>
      <c r="E26" s="154"/>
      <c r="F26" s="73">
        <f t="shared" si="2"/>
        <v>0</v>
      </c>
      <c r="G26" s="159"/>
      <c r="H26" s="18"/>
      <c r="I26" s="73">
        <f t="shared" si="4"/>
        <v>0</v>
      </c>
    </row>
    <row r="27" spans="1:9" ht="24.95" customHeight="1">
      <c r="A27" s="155"/>
      <c r="B27" s="132"/>
      <c r="C27" s="233"/>
      <c r="D27" s="153"/>
      <c r="E27" s="154"/>
      <c r="F27" s="73">
        <f t="shared" si="2"/>
        <v>0</v>
      </c>
      <c r="G27" s="159"/>
      <c r="H27" s="18"/>
      <c r="I27" s="73">
        <f t="shared" si="4"/>
        <v>0</v>
      </c>
    </row>
    <row r="28" spans="1:9" ht="24.95" customHeight="1">
      <c r="A28" s="155"/>
      <c r="B28" s="132"/>
      <c r="C28" s="233"/>
      <c r="D28" s="153"/>
      <c r="E28" s="154"/>
      <c r="F28" s="73">
        <f t="shared" si="2"/>
        <v>0</v>
      </c>
      <c r="G28" s="159"/>
      <c r="H28" s="18"/>
      <c r="I28" s="73">
        <f t="shared" si="4"/>
        <v>0</v>
      </c>
    </row>
    <row r="29" spans="1:9" ht="24.95" customHeight="1">
      <c r="A29" s="155"/>
      <c r="B29" s="132"/>
      <c r="C29" s="233"/>
      <c r="D29" s="153"/>
      <c r="E29" s="154"/>
      <c r="F29" s="73">
        <f t="shared" si="2"/>
        <v>0</v>
      </c>
      <c r="G29" s="159"/>
      <c r="H29" s="18"/>
      <c r="I29" s="73">
        <f t="shared" si="4"/>
        <v>0</v>
      </c>
    </row>
    <row r="30" spans="1:9" ht="24.95" customHeight="1">
      <c r="A30" s="155"/>
      <c r="B30" s="132"/>
      <c r="C30" s="233"/>
      <c r="D30" s="153"/>
      <c r="E30" s="154"/>
      <c r="F30" s="73">
        <f t="shared" si="2"/>
        <v>0</v>
      </c>
      <c r="G30" s="159"/>
      <c r="H30" s="18"/>
      <c r="I30" s="73">
        <f t="shared" si="4"/>
        <v>0</v>
      </c>
    </row>
    <row r="31" spans="1:9" ht="24.95" customHeight="1">
      <c r="A31" s="155"/>
      <c r="B31" s="132"/>
      <c r="C31" s="233"/>
      <c r="D31" s="153"/>
      <c r="E31" s="154"/>
      <c r="F31" s="73">
        <f t="shared" si="2"/>
        <v>0</v>
      </c>
      <c r="G31" s="159"/>
      <c r="H31" s="18"/>
      <c r="I31" s="73">
        <f t="shared" si="4"/>
        <v>0</v>
      </c>
    </row>
    <row r="32" spans="1:9" ht="24.95" customHeight="1">
      <c r="A32" s="156"/>
      <c r="B32" s="134"/>
      <c r="C32" s="234"/>
      <c r="D32" s="153"/>
      <c r="E32" s="157"/>
      <c r="F32" s="73">
        <f t="shared" si="0"/>
        <v>0</v>
      </c>
      <c r="G32" s="160"/>
      <c r="H32" s="18"/>
      <c r="I32" s="73">
        <f t="shared" si="4"/>
        <v>0</v>
      </c>
    </row>
    <row r="33" spans="1:9" ht="20.100000000000001" customHeight="1" thickBot="1">
      <c r="A33" s="18"/>
      <c r="B33" s="74" t="s">
        <v>33</v>
      </c>
      <c r="C33" s="74"/>
      <c r="D33" s="75">
        <f>SUM(D13:D32)</f>
        <v>215.8</v>
      </c>
      <c r="E33" s="18"/>
      <c r="F33" s="125">
        <f>SUM(F13:F32)</f>
        <v>200</v>
      </c>
      <c r="G33" s="18"/>
      <c r="H33" s="18"/>
    </row>
    <row r="34" spans="1:9" ht="19.5" customHeight="1" thickTop="1">
      <c r="A34" s="18"/>
      <c r="B34" s="18"/>
      <c r="C34" s="18"/>
      <c r="D34" s="18"/>
      <c r="E34" s="18"/>
      <c r="F34" s="18"/>
      <c r="G34" s="18"/>
      <c r="H34" s="18"/>
    </row>
    <row r="35" spans="1:9" ht="19.5" customHeight="1">
      <c r="A35" s="18"/>
      <c r="B35" s="18"/>
      <c r="C35" s="18"/>
      <c r="D35" s="18"/>
      <c r="E35" s="18"/>
      <c r="F35" s="18"/>
      <c r="G35" s="18"/>
      <c r="H35" s="18"/>
    </row>
    <row r="36" spans="1:9" ht="19.5" customHeight="1">
      <c r="A36" s="18"/>
      <c r="B36" s="18"/>
      <c r="C36" s="18"/>
      <c r="D36" s="18"/>
      <c r="E36" s="18"/>
      <c r="F36" s="18"/>
      <c r="G36" s="18"/>
      <c r="H36" s="18"/>
    </row>
    <row r="37" spans="1:9" ht="20.100000000000001" customHeight="1">
      <c r="A37" s="29"/>
      <c r="B37" s="29"/>
      <c r="C37" s="29"/>
      <c r="D37" s="29"/>
      <c r="E37" s="29"/>
      <c r="F37" s="29"/>
      <c r="G37" s="29"/>
      <c r="H37" s="20"/>
      <c r="I37" s="6"/>
    </row>
    <row r="38" spans="1:9" ht="19.5" customHeight="1">
      <c r="A38" s="18" t="s">
        <v>9</v>
      </c>
      <c r="B38" s="245"/>
      <c r="C38" s="243"/>
      <c r="D38" s="243" t="s">
        <v>34</v>
      </c>
      <c r="E38" s="262"/>
      <c r="F38" s="262"/>
      <c r="G38" s="262"/>
      <c r="H38" s="20"/>
      <c r="I38" s="6"/>
    </row>
    <row r="39" spans="1:9" ht="19.5" customHeight="1">
      <c r="A39" s="18"/>
      <c r="B39" s="18"/>
      <c r="C39" s="18"/>
      <c r="D39" s="20"/>
      <c r="E39" s="20"/>
      <c r="F39" s="20"/>
      <c r="G39" s="20"/>
      <c r="H39" s="20"/>
      <c r="I39" s="6"/>
    </row>
    <row r="40" spans="1:9" ht="19.5" customHeight="1">
      <c r="A40" s="20"/>
      <c r="B40" s="20"/>
      <c r="C40" s="20"/>
      <c r="D40" s="20"/>
      <c r="E40" s="20"/>
      <c r="F40" s="20"/>
      <c r="G40" s="20"/>
      <c r="H40" s="20"/>
      <c r="I40" s="6"/>
    </row>
    <row r="41" spans="1:9" ht="20.100000000000001" customHeight="1">
      <c r="A41" s="20"/>
      <c r="B41" s="20"/>
      <c r="C41" s="20"/>
      <c r="D41" s="20"/>
      <c r="E41" s="20"/>
      <c r="F41" s="20"/>
      <c r="G41" s="20"/>
      <c r="H41" s="20"/>
      <c r="I41" s="6"/>
    </row>
    <row r="42" spans="1:9" ht="20.100000000000001" customHeight="1">
      <c r="A42" s="18"/>
      <c r="B42" s="18"/>
      <c r="C42" s="18"/>
      <c r="D42" s="20"/>
      <c r="E42" s="20"/>
      <c r="F42" s="20"/>
      <c r="G42" s="20"/>
      <c r="H42" s="20"/>
      <c r="I42" s="6"/>
    </row>
    <row r="43" spans="1:9" ht="20.100000000000001" customHeight="1">
      <c r="A43" s="18"/>
      <c r="B43" s="18"/>
      <c r="C43" s="18"/>
      <c r="D43" s="18"/>
      <c r="E43" s="18"/>
      <c r="F43" s="18"/>
      <c r="G43" s="18"/>
      <c r="H43" s="18"/>
    </row>
    <row r="44" spans="1:9" ht="20.100000000000001" customHeight="1">
      <c r="A44" s="18"/>
      <c r="B44" s="18"/>
      <c r="C44" s="18"/>
      <c r="D44" s="18"/>
      <c r="E44" s="18"/>
      <c r="F44" s="18"/>
      <c r="G44" s="18"/>
      <c r="H44" s="18"/>
    </row>
  </sheetData>
  <sheetProtection algorithmName="SHA-512" hashValue="DQ7XRQiap0xEU1cCLQfhEhn0yESLp7btCQOw26GMQ2TrZrliOVyUqS62hd/wYhHhhvuDlHhkY+0ZNKDrDhDXqw==" saltValue="9XvrDs8w4UrIP1lIvOE9ew==" spinCount="100000" sheet="1" selectLockedCells="1"/>
  <mergeCells count="3">
    <mergeCell ref="E10:F10"/>
    <mergeCell ref="A3:B3"/>
    <mergeCell ref="E38:G38"/>
  </mergeCells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Normal="100" workbookViewId="0">
      <selection activeCell="D39" sqref="D39:F39"/>
    </sheetView>
  </sheetViews>
  <sheetFormatPr baseColWidth="10" defaultColWidth="11.42578125" defaultRowHeight="20.100000000000001" customHeight="1"/>
  <cols>
    <col min="1" max="1" width="12.5703125" style="5" customWidth="1"/>
    <col min="2" max="2" width="35.85546875" style="5" customWidth="1"/>
    <col min="3" max="3" width="16.85546875" style="5" customWidth="1"/>
    <col min="4" max="4" width="7.7109375" style="5" bestFit="1" customWidth="1"/>
    <col min="5" max="5" width="10.85546875" style="5" customWidth="1"/>
    <col min="6" max="6" width="12.5703125" style="5" customWidth="1"/>
    <col min="7" max="7" width="2.7109375" style="5" customWidth="1"/>
    <col min="8" max="8" width="0" style="5" hidden="1" customWidth="1"/>
    <col min="9" max="9" width="11.42578125" style="5" hidden="1" customWidth="1"/>
    <col min="10" max="16384" width="11.42578125" style="5"/>
  </cols>
  <sheetData>
    <row r="1" spans="1:9" s="7" customFormat="1" ht="17.25">
      <c r="A1" s="13" t="s">
        <v>0</v>
      </c>
      <c r="B1" s="32"/>
      <c r="C1" s="30" t="str">
        <f>Deckblatt!$C$6</f>
        <v>Muster AG</v>
      </c>
      <c r="D1" s="50"/>
      <c r="E1" s="50"/>
      <c r="F1" s="50"/>
      <c r="G1" s="31"/>
    </row>
    <row r="2" spans="1:9" ht="15" customHeight="1">
      <c r="A2" s="13"/>
      <c r="B2" s="12"/>
      <c r="C2" s="12"/>
      <c r="D2" s="14"/>
      <c r="E2" s="12"/>
      <c r="F2" s="12"/>
      <c r="G2" s="12"/>
    </row>
    <row r="3" spans="1:9" ht="15" customHeight="1">
      <c r="A3" s="13" t="s">
        <v>58</v>
      </c>
      <c r="B3" s="12"/>
      <c r="C3" s="33">
        <f>Deckblatt!D4</f>
        <v>45657</v>
      </c>
      <c r="D3" s="51"/>
      <c r="E3" s="51"/>
      <c r="F3" s="51"/>
      <c r="G3" s="34"/>
    </row>
    <row r="4" spans="1:9" ht="15" customHeight="1">
      <c r="A4" s="13"/>
      <c r="B4" s="12"/>
      <c r="C4" s="12"/>
      <c r="D4" s="14"/>
      <c r="E4" s="12"/>
      <c r="F4" s="12"/>
      <c r="G4" s="12"/>
    </row>
    <row r="5" spans="1:9" ht="15" customHeight="1">
      <c r="A5" s="35" t="s">
        <v>22</v>
      </c>
      <c r="B5" s="36"/>
      <c r="C5" s="36"/>
      <c r="D5" s="37" t="s">
        <v>1</v>
      </c>
      <c r="E5" s="36"/>
      <c r="F5" s="36"/>
      <c r="G5" s="36"/>
    </row>
    <row r="6" spans="1:9" ht="15" customHeight="1">
      <c r="A6" s="77"/>
      <c r="B6" s="78"/>
      <c r="C6" s="78"/>
      <c r="D6" s="15"/>
      <c r="E6" s="78"/>
      <c r="F6" s="78"/>
      <c r="G6" s="12"/>
    </row>
    <row r="7" spans="1:9" ht="17.25">
      <c r="A7" s="16" t="s">
        <v>27</v>
      </c>
      <c r="B7" s="12"/>
      <c r="C7" s="12"/>
      <c r="D7" s="12"/>
      <c r="E7" s="12"/>
      <c r="F7" s="12"/>
      <c r="G7" s="12"/>
    </row>
    <row r="8" spans="1:9" ht="15" customHeight="1">
      <c r="A8" s="16" t="s">
        <v>81</v>
      </c>
      <c r="B8" s="12"/>
      <c r="C8" s="12"/>
      <c r="D8" s="12"/>
      <c r="E8" s="12"/>
      <c r="F8" s="12"/>
      <c r="G8" s="12"/>
    </row>
    <row r="9" spans="1:9" ht="15" customHeight="1">
      <c r="A9" s="12"/>
      <c r="B9" s="12"/>
      <c r="C9" s="12"/>
      <c r="D9" s="12"/>
      <c r="E9" s="12"/>
      <c r="F9" s="12"/>
      <c r="G9" s="12"/>
    </row>
    <row r="10" spans="1:9" s="8" customFormat="1" ht="15" customHeight="1">
      <c r="A10" s="52" t="s">
        <v>16</v>
      </c>
      <c r="B10" s="53" t="s">
        <v>79</v>
      </c>
      <c r="C10" s="54" t="s">
        <v>13</v>
      </c>
      <c r="D10" s="263" t="s">
        <v>11</v>
      </c>
      <c r="E10" s="263"/>
      <c r="F10" s="264" t="s">
        <v>8</v>
      </c>
      <c r="G10" s="265"/>
    </row>
    <row r="11" spans="1:9" s="8" customFormat="1" ht="15" customHeight="1">
      <c r="A11" s="55" t="s">
        <v>9</v>
      </c>
      <c r="B11" s="55"/>
      <c r="C11" s="118" t="s">
        <v>15</v>
      </c>
      <c r="D11" s="56" t="s">
        <v>12</v>
      </c>
      <c r="E11" s="56" t="s">
        <v>67</v>
      </c>
      <c r="F11" s="266" t="s">
        <v>1</v>
      </c>
      <c r="G11" s="267"/>
    </row>
    <row r="12" spans="1:9" s="9" customFormat="1" ht="15" customHeight="1">
      <c r="A12" s="57"/>
      <c r="B12" s="57"/>
      <c r="C12" s="119" t="s">
        <v>66</v>
      </c>
      <c r="D12" s="58" t="s">
        <v>14</v>
      </c>
      <c r="E12" s="58" t="s">
        <v>70</v>
      </c>
      <c r="F12" s="268" t="s">
        <v>1</v>
      </c>
      <c r="G12" s="269"/>
    </row>
    <row r="13" spans="1:9" ht="24.95" customHeight="1">
      <c r="A13" s="161"/>
      <c r="B13" s="162"/>
      <c r="C13" s="163"/>
      <c r="D13" s="164"/>
      <c r="E13" s="73">
        <f t="shared" ref="E13:E34" si="0">IF(I13&gt;0,ROUND((I13)*20,0)/20,0)</f>
        <v>0</v>
      </c>
      <c r="F13" s="270"/>
      <c r="G13" s="271"/>
      <c r="I13" s="59">
        <f>IF(D13=8.1%,(C13/108.1)*100,IF(D13=3.7%,(C13/103.7)*100,IF(D13=2.5%,(C13/102.5)*100,IF(D13=7.7%,(C13/107.7)*100,IF(D13=2.6%,(C13/102.6)*100,IF(D13=3.8%,(C13/103.8)*100,IF(D13=0%,C13/100)*100))))))</f>
        <v>0</v>
      </c>
    </row>
    <row r="14" spans="1:9" ht="24.95" customHeight="1">
      <c r="A14" s="165">
        <v>45657</v>
      </c>
      <c r="B14" s="166" t="s">
        <v>111</v>
      </c>
      <c r="C14" s="167">
        <v>108.1</v>
      </c>
      <c r="D14" s="168">
        <v>8.1000000000000003E-2</v>
      </c>
      <c r="E14" s="73">
        <f t="shared" si="0"/>
        <v>100</v>
      </c>
      <c r="F14" s="270"/>
      <c r="G14" s="271"/>
      <c r="I14" s="59">
        <f t="shared" ref="I14:I34" si="1">IF(D14=8.1%,(C14/108.1)*100,IF(D14=3.7%,(C14/103.7)*100,IF(D14=2.5%,(C14/102.5)*100,IF(D14=7.7%,(C14/107.7)*100,IF(D14=2.6%,(C14/102.6)*100,IF(D14=3.8%,(C14/103.8)*100,IF(D14=0%,C14/100)*100))))))</f>
        <v>100</v>
      </c>
    </row>
    <row r="15" spans="1:9" ht="24.95" customHeight="1">
      <c r="A15" s="165"/>
      <c r="B15" s="166"/>
      <c r="C15" s="167"/>
      <c r="D15" s="168"/>
      <c r="E15" s="73">
        <f t="shared" si="0"/>
        <v>0</v>
      </c>
      <c r="F15" s="270"/>
      <c r="G15" s="271"/>
      <c r="I15" s="59">
        <f t="shared" si="1"/>
        <v>0</v>
      </c>
    </row>
    <row r="16" spans="1:9" ht="24.95" customHeight="1">
      <c r="A16" s="169"/>
      <c r="B16" s="166"/>
      <c r="C16" s="167"/>
      <c r="D16" s="168"/>
      <c r="E16" s="73">
        <f t="shared" si="0"/>
        <v>0</v>
      </c>
      <c r="F16" s="270"/>
      <c r="G16" s="271"/>
      <c r="I16" s="59">
        <f t="shared" si="1"/>
        <v>0</v>
      </c>
    </row>
    <row r="17" spans="1:9" ht="24.95" customHeight="1">
      <c r="A17" s="169"/>
      <c r="B17" s="166"/>
      <c r="C17" s="167"/>
      <c r="D17" s="168"/>
      <c r="E17" s="73">
        <f t="shared" si="0"/>
        <v>0</v>
      </c>
      <c r="F17" s="270"/>
      <c r="G17" s="271"/>
      <c r="I17" s="59">
        <f t="shared" si="1"/>
        <v>0</v>
      </c>
    </row>
    <row r="18" spans="1:9" ht="24.95" customHeight="1">
      <c r="A18" s="165"/>
      <c r="B18" s="166"/>
      <c r="C18" s="167"/>
      <c r="D18" s="168"/>
      <c r="E18" s="73">
        <f t="shared" si="0"/>
        <v>0</v>
      </c>
      <c r="F18" s="270"/>
      <c r="G18" s="271"/>
      <c r="I18" s="59">
        <f t="shared" si="1"/>
        <v>0</v>
      </c>
    </row>
    <row r="19" spans="1:9" ht="24.95" customHeight="1">
      <c r="A19" s="169"/>
      <c r="B19" s="166"/>
      <c r="C19" s="167"/>
      <c r="D19" s="168"/>
      <c r="E19" s="73">
        <f t="shared" si="0"/>
        <v>0</v>
      </c>
      <c r="F19" s="270"/>
      <c r="G19" s="271"/>
      <c r="I19" s="59">
        <f t="shared" si="1"/>
        <v>0</v>
      </c>
    </row>
    <row r="20" spans="1:9" ht="24.95" customHeight="1">
      <c r="A20" s="169"/>
      <c r="B20" s="166"/>
      <c r="C20" s="167"/>
      <c r="D20" s="168"/>
      <c r="E20" s="73">
        <f t="shared" si="0"/>
        <v>0</v>
      </c>
      <c r="F20" s="270"/>
      <c r="G20" s="271"/>
      <c r="I20" s="59">
        <f t="shared" si="1"/>
        <v>0</v>
      </c>
    </row>
    <row r="21" spans="1:9" ht="24.95" customHeight="1">
      <c r="A21" s="169"/>
      <c r="B21" s="166"/>
      <c r="C21" s="167"/>
      <c r="D21" s="168"/>
      <c r="E21" s="73">
        <f t="shared" si="0"/>
        <v>0</v>
      </c>
      <c r="F21" s="270"/>
      <c r="G21" s="271"/>
      <c r="I21" s="59">
        <f t="shared" si="1"/>
        <v>0</v>
      </c>
    </row>
    <row r="22" spans="1:9" ht="24.95" customHeight="1">
      <c r="A22" s="169"/>
      <c r="B22" s="166"/>
      <c r="C22" s="167"/>
      <c r="D22" s="168"/>
      <c r="E22" s="73">
        <f t="shared" si="0"/>
        <v>0</v>
      </c>
      <c r="F22" s="270"/>
      <c r="G22" s="271"/>
      <c r="I22" s="59">
        <f t="shared" si="1"/>
        <v>0</v>
      </c>
    </row>
    <row r="23" spans="1:9" ht="24.95" customHeight="1">
      <c r="A23" s="169"/>
      <c r="B23" s="166"/>
      <c r="C23" s="167"/>
      <c r="D23" s="168"/>
      <c r="E23" s="73">
        <f t="shared" si="0"/>
        <v>0</v>
      </c>
      <c r="F23" s="270"/>
      <c r="G23" s="271"/>
      <c r="I23" s="59">
        <f t="shared" si="1"/>
        <v>0</v>
      </c>
    </row>
    <row r="24" spans="1:9" ht="24.95" customHeight="1">
      <c r="A24" s="169"/>
      <c r="B24" s="166"/>
      <c r="C24" s="167"/>
      <c r="D24" s="168"/>
      <c r="E24" s="73">
        <f t="shared" si="0"/>
        <v>0</v>
      </c>
      <c r="F24" s="270"/>
      <c r="G24" s="271"/>
      <c r="I24" s="59">
        <f t="shared" si="1"/>
        <v>0</v>
      </c>
    </row>
    <row r="25" spans="1:9" ht="24.95" customHeight="1">
      <c r="A25" s="169"/>
      <c r="B25" s="166"/>
      <c r="C25" s="167"/>
      <c r="D25" s="168"/>
      <c r="E25" s="73">
        <f t="shared" si="0"/>
        <v>0</v>
      </c>
      <c r="F25" s="270"/>
      <c r="G25" s="271"/>
      <c r="I25" s="59">
        <f t="shared" si="1"/>
        <v>0</v>
      </c>
    </row>
    <row r="26" spans="1:9" ht="24.95" customHeight="1">
      <c r="A26" s="169"/>
      <c r="B26" s="166"/>
      <c r="C26" s="167"/>
      <c r="D26" s="168"/>
      <c r="E26" s="73">
        <f t="shared" si="0"/>
        <v>0</v>
      </c>
      <c r="F26" s="270"/>
      <c r="G26" s="271"/>
      <c r="I26" s="59">
        <f t="shared" si="1"/>
        <v>0</v>
      </c>
    </row>
    <row r="27" spans="1:9" ht="24.95" customHeight="1">
      <c r="A27" s="169"/>
      <c r="B27" s="166"/>
      <c r="C27" s="167"/>
      <c r="D27" s="168"/>
      <c r="E27" s="73">
        <f t="shared" si="0"/>
        <v>0</v>
      </c>
      <c r="F27" s="270"/>
      <c r="G27" s="271"/>
      <c r="I27" s="59">
        <f t="shared" si="1"/>
        <v>0</v>
      </c>
    </row>
    <row r="28" spans="1:9" ht="24.95" customHeight="1">
      <c r="A28" s="169"/>
      <c r="B28" s="166"/>
      <c r="C28" s="167"/>
      <c r="D28" s="168"/>
      <c r="E28" s="73">
        <f t="shared" si="0"/>
        <v>0</v>
      </c>
      <c r="F28" s="270"/>
      <c r="G28" s="271"/>
      <c r="I28" s="59">
        <f t="shared" si="1"/>
        <v>0</v>
      </c>
    </row>
    <row r="29" spans="1:9" ht="24.95" customHeight="1">
      <c r="A29" s="169"/>
      <c r="B29" s="166"/>
      <c r="C29" s="167"/>
      <c r="D29" s="168"/>
      <c r="E29" s="73">
        <f t="shared" si="0"/>
        <v>0</v>
      </c>
      <c r="F29" s="270"/>
      <c r="G29" s="271"/>
      <c r="I29" s="59">
        <f t="shared" si="1"/>
        <v>0</v>
      </c>
    </row>
    <row r="30" spans="1:9" ht="24.95" customHeight="1">
      <c r="A30" s="169"/>
      <c r="B30" s="166"/>
      <c r="C30" s="167"/>
      <c r="D30" s="168"/>
      <c r="E30" s="73">
        <f t="shared" si="0"/>
        <v>0</v>
      </c>
      <c r="F30" s="270"/>
      <c r="G30" s="271"/>
      <c r="I30" s="59">
        <f t="shared" si="1"/>
        <v>0</v>
      </c>
    </row>
    <row r="31" spans="1:9" ht="24.95" customHeight="1">
      <c r="A31" s="169"/>
      <c r="B31" s="166"/>
      <c r="C31" s="167"/>
      <c r="D31" s="168"/>
      <c r="E31" s="73">
        <f t="shared" si="0"/>
        <v>0</v>
      </c>
      <c r="F31" s="270"/>
      <c r="G31" s="271"/>
      <c r="I31" s="59">
        <f t="shared" si="1"/>
        <v>0</v>
      </c>
    </row>
    <row r="32" spans="1:9" ht="24.95" customHeight="1">
      <c r="A32" s="169"/>
      <c r="B32" s="166"/>
      <c r="C32" s="167"/>
      <c r="D32" s="168"/>
      <c r="E32" s="73">
        <f t="shared" si="0"/>
        <v>0</v>
      </c>
      <c r="F32" s="270"/>
      <c r="G32" s="271"/>
      <c r="I32" s="59">
        <f t="shared" si="1"/>
        <v>0</v>
      </c>
    </row>
    <row r="33" spans="1:9" ht="24.95" customHeight="1">
      <c r="A33" s="169"/>
      <c r="B33" s="166"/>
      <c r="C33" s="167"/>
      <c r="D33" s="168"/>
      <c r="E33" s="73">
        <f t="shared" si="0"/>
        <v>0</v>
      </c>
      <c r="F33" s="270"/>
      <c r="G33" s="271"/>
      <c r="I33" s="59">
        <f t="shared" si="1"/>
        <v>0</v>
      </c>
    </row>
    <row r="34" spans="1:9" ht="24.95" customHeight="1">
      <c r="A34" s="170"/>
      <c r="B34" s="171"/>
      <c r="C34" s="172"/>
      <c r="D34" s="173"/>
      <c r="E34" s="73">
        <f t="shared" si="0"/>
        <v>0</v>
      </c>
      <c r="F34" s="273"/>
      <c r="G34" s="274"/>
      <c r="I34" s="59">
        <f t="shared" si="1"/>
        <v>0</v>
      </c>
    </row>
    <row r="35" spans="1:9" ht="20.100000000000001" customHeight="1" thickBot="1">
      <c r="A35" s="12"/>
      <c r="B35" s="60" t="s">
        <v>33</v>
      </c>
      <c r="C35" s="61">
        <f>SUM(C13:C34)</f>
        <v>108.1</v>
      </c>
      <c r="D35" s="12"/>
      <c r="E35" s="126">
        <f>SUM(E13:E34)</f>
        <v>100</v>
      </c>
      <c r="F35" s="12"/>
      <c r="G35" s="12"/>
    </row>
    <row r="36" spans="1:9" ht="20.100000000000001" customHeight="1" thickTop="1">
      <c r="A36" s="12"/>
      <c r="B36" s="60"/>
      <c r="C36" s="174"/>
      <c r="D36" s="12"/>
      <c r="E36" s="175"/>
      <c r="F36" s="12"/>
      <c r="G36" s="12"/>
    </row>
    <row r="37" spans="1:9" ht="20.100000000000001" customHeight="1">
      <c r="A37" s="12"/>
      <c r="B37" s="12"/>
      <c r="C37" s="12"/>
      <c r="D37" s="12"/>
      <c r="E37" s="12"/>
      <c r="F37" s="12"/>
      <c r="G37" s="12"/>
    </row>
    <row r="38" spans="1:9" ht="20.100000000000001" customHeight="1">
      <c r="A38" s="17"/>
      <c r="B38" s="17"/>
      <c r="C38" s="17"/>
      <c r="D38" s="17"/>
      <c r="E38" s="17"/>
      <c r="F38" s="17"/>
      <c r="G38" s="12"/>
    </row>
    <row r="39" spans="1:9" ht="20.100000000000001" customHeight="1">
      <c r="A39" s="12" t="s">
        <v>9</v>
      </c>
      <c r="B39" s="246"/>
      <c r="C39" s="12" t="s">
        <v>34</v>
      </c>
      <c r="D39" s="272"/>
      <c r="E39" s="272"/>
      <c r="F39" s="272"/>
      <c r="G39" s="12"/>
    </row>
    <row r="40" spans="1:9" ht="20.100000000000001" customHeight="1">
      <c r="A40" s="12"/>
      <c r="B40" s="12"/>
      <c r="C40" s="12"/>
      <c r="D40" s="12"/>
      <c r="E40" s="12"/>
      <c r="F40" s="12"/>
      <c r="G40" s="12"/>
    </row>
    <row r="41" spans="1:9" ht="20.100000000000001" customHeight="1">
      <c r="A41" s="12"/>
      <c r="B41" s="12"/>
      <c r="C41" s="12"/>
      <c r="D41" s="12"/>
      <c r="E41" s="12"/>
      <c r="F41" s="12"/>
      <c r="G41" s="12"/>
    </row>
  </sheetData>
  <sheetProtection algorithmName="SHA-512" hashValue="ZMr5uj2pqJyjOrj8erZ9zy2Xq1poRiuorCkJJZxaKIW7kmq6/j68lU7krxCHO+ZoEfl6kWdg8wjSBWZ4Z2aLeg==" saltValue="AaaT9tzY6TODUaMAi3a6iw==" spinCount="100000" sheet="1" selectLockedCells="1"/>
  <mergeCells count="27">
    <mergeCell ref="D39:F39"/>
    <mergeCell ref="F34:G34"/>
    <mergeCell ref="F27:G27"/>
    <mergeCell ref="F28:G28"/>
    <mergeCell ref="F29:G29"/>
    <mergeCell ref="F30:G30"/>
    <mergeCell ref="F31:G31"/>
    <mergeCell ref="F32:G32"/>
    <mergeCell ref="F24:G24"/>
    <mergeCell ref="F25:G25"/>
    <mergeCell ref="F26:G26"/>
    <mergeCell ref="F33:G33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D10:E10"/>
    <mergeCell ref="F10:G10"/>
    <mergeCell ref="F11:G11"/>
    <mergeCell ref="F12:G12"/>
    <mergeCell ref="F13:G13"/>
  </mergeCells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D38" sqref="D38:G38"/>
    </sheetView>
  </sheetViews>
  <sheetFormatPr baseColWidth="10" defaultColWidth="11.42578125" defaultRowHeight="20.100000000000001" customHeight="1"/>
  <cols>
    <col min="1" max="1" width="10.7109375" style="5" customWidth="1"/>
    <col min="2" max="2" width="25.85546875" style="5" customWidth="1"/>
    <col min="3" max="3" width="16.42578125" style="5" customWidth="1"/>
    <col min="4" max="5" width="7.28515625" style="5" bestFit="1" customWidth="1"/>
    <col min="6" max="6" width="14.42578125" style="5" bestFit="1" customWidth="1"/>
    <col min="7" max="7" width="12.85546875" style="5" customWidth="1"/>
    <col min="8" max="16384" width="11.42578125" style="5"/>
  </cols>
  <sheetData>
    <row r="1" spans="1:8" s="7" customFormat="1" ht="15" customHeight="1">
      <c r="A1" s="19" t="s">
        <v>0</v>
      </c>
      <c r="B1" s="41"/>
      <c r="C1" s="39" t="str">
        <f>Deckblatt!C6</f>
        <v>Muster AG</v>
      </c>
      <c r="D1" s="62"/>
      <c r="E1" s="62"/>
      <c r="F1" s="62"/>
      <c r="G1" s="40"/>
      <c r="H1" s="27"/>
    </row>
    <row r="2" spans="1:8" ht="15" customHeight="1">
      <c r="A2" s="19"/>
      <c r="B2" s="18"/>
      <c r="C2" s="18"/>
      <c r="D2" s="20"/>
      <c r="E2" s="20"/>
      <c r="F2" s="18"/>
      <c r="G2" s="18"/>
      <c r="H2" s="18"/>
    </row>
    <row r="3" spans="1:8" ht="15" customHeight="1">
      <c r="A3" s="19" t="s">
        <v>58</v>
      </c>
      <c r="B3" s="18"/>
      <c r="C3" s="42">
        <f>Deckblatt!D4</f>
        <v>45657</v>
      </c>
      <c r="D3" s="63"/>
      <c r="E3" s="63"/>
      <c r="F3" s="63"/>
      <c r="G3" s="43"/>
      <c r="H3" s="18"/>
    </row>
    <row r="4" spans="1:8" ht="15" customHeight="1">
      <c r="A4" s="19"/>
      <c r="B4" s="18"/>
      <c r="C4" s="18"/>
      <c r="D4" s="20"/>
      <c r="E4" s="20"/>
      <c r="F4" s="18"/>
      <c r="G4" s="18"/>
      <c r="H4" s="18"/>
    </row>
    <row r="5" spans="1:8" ht="15" customHeight="1">
      <c r="A5" s="44" t="s">
        <v>5</v>
      </c>
      <c r="B5" s="45"/>
      <c r="C5" s="45"/>
      <c r="D5" s="46" t="s">
        <v>1</v>
      </c>
      <c r="E5" s="46"/>
      <c r="F5" s="45"/>
      <c r="G5" s="45"/>
      <c r="H5" s="18"/>
    </row>
    <row r="6" spans="1:8" ht="15" customHeight="1">
      <c r="A6" s="81"/>
      <c r="B6" s="76"/>
      <c r="C6" s="76"/>
      <c r="D6" s="21"/>
      <c r="E6" s="21"/>
      <c r="F6" s="76"/>
      <c r="G6" s="76"/>
      <c r="H6" s="18"/>
    </row>
    <row r="7" spans="1:8" s="7" customFormat="1" ht="15" customHeight="1">
      <c r="A7" s="18" t="s">
        <v>92</v>
      </c>
      <c r="B7" s="27"/>
      <c r="C7" s="27"/>
      <c r="D7" s="41"/>
      <c r="E7" s="41"/>
      <c r="F7" s="27"/>
      <c r="G7" s="27"/>
      <c r="H7" s="27"/>
    </row>
    <row r="8" spans="1:8" ht="15" customHeight="1">
      <c r="A8" s="18"/>
      <c r="B8" s="18"/>
      <c r="C8" s="18"/>
      <c r="D8" s="18"/>
      <c r="E8" s="18"/>
      <c r="F8" s="18"/>
      <c r="G8" s="18"/>
      <c r="H8" s="18"/>
    </row>
    <row r="9" spans="1:8" s="8" customFormat="1" ht="15" customHeight="1">
      <c r="A9" s="52" t="s">
        <v>84</v>
      </c>
      <c r="B9" s="279" t="s">
        <v>17</v>
      </c>
      <c r="C9" s="280"/>
      <c r="D9" s="56" t="s">
        <v>10</v>
      </c>
      <c r="E9" s="56" t="s">
        <v>18</v>
      </c>
      <c r="F9" s="56" t="s">
        <v>83</v>
      </c>
      <c r="G9" s="56" t="s">
        <v>7</v>
      </c>
      <c r="H9" s="19"/>
    </row>
    <row r="10" spans="1:8" s="8" customFormat="1" ht="15" customHeight="1">
      <c r="A10" s="187"/>
      <c r="B10" s="281"/>
      <c r="C10" s="282"/>
      <c r="D10" s="188"/>
      <c r="E10" s="188" t="s">
        <v>19</v>
      </c>
      <c r="F10" s="188" t="s">
        <v>82</v>
      </c>
      <c r="G10" s="188" t="s">
        <v>70</v>
      </c>
      <c r="H10" s="19"/>
    </row>
    <row r="11" spans="1:8" ht="24.95" customHeight="1">
      <c r="A11" s="128"/>
      <c r="B11" s="283"/>
      <c r="C11" s="284"/>
      <c r="D11" s="129"/>
      <c r="E11" s="129"/>
      <c r="F11" s="130"/>
      <c r="G11" s="83" t="str">
        <f t="shared" ref="G11:G33" si="0">IF(D11=0,"",IF(F11=0,"",(D11)*F11))</f>
        <v/>
      </c>
      <c r="H11" s="18"/>
    </row>
    <row r="12" spans="1:8" ht="24.95" customHeight="1">
      <c r="A12" s="131">
        <v>1</v>
      </c>
      <c r="B12" s="275" t="s">
        <v>101</v>
      </c>
      <c r="C12" s="276"/>
      <c r="D12" s="132">
        <v>1</v>
      </c>
      <c r="E12" s="132" t="s">
        <v>110</v>
      </c>
      <c r="F12" s="130">
        <v>20</v>
      </c>
      <c r="G12" s="83">
        <f t="shared" si="0"/>
        <v>20</v>
      </c>
      <c r="H12" s="18"/>
    </row>
    <row r="13" spans="1:8" ht="24.95" customHeight="1">
      <c r="A13" s="131"/>
      <c r="B13" s="275"/>
      <c r="C13" s="276"/>
      <c r="D13" s="132"/>
      <c r="E13" s="132"/>
      <c r="F13" s="130"/>
      <c r="G13" s="83" t="str">
        <f t="shared" si="0"/>
        <v/>
      </c>
      <c r="H13" s="18"/>
    </row>
    <row r="14" spans="1:8" ht="24.95" customHeight="1">
      <c r="A14" s="131"/>
      <c r="B14" s="275"/>
      <c r="C14" s="276"/>
      <c r="D14" s="132"/>
      <c r="E14" s="132"/>
      <c r="F14" s="130"/>
      <c r="G14" s="83" t="str">
        <f t="shared" si="0"/>
        <v/>
      </c>
      <c r="H14" s="18"/>
    </row>
    <row r="15" spans="1:8" ht="24.95" customHeight="1">
      <c r="A15" s="131"/>
      <c r="B15" s="275"/>
      <c r="C15" s="276"/>
      <c r="D15" s="132"/>
      <c r="E15" s="132"/>
      <c r="F15" s="130"/>
      <c r="G15" s="83" t="str">
        <f t="shared" si="0"/>
        <v/>
      </c>
      <c r="H15" s="18"/>
    </row>
    <row r="16" spans="1:8" ht="24.95" customHeight="1">
      <c r="A16" s="131"/>
      <c r="B16" s="275"/>
      <c r="C16" s="276"/>
      <c r="D16" s="132"/>
      <c r="E16" s="132"/>
      <c r="F16" s="130"/>
      <c r="G16" s="83" t="str">
        <f t="shared" si="0"/>
        <v/>
      </c>
      <c r="H16" s="18"/>
    </row>
    <row r="17" spans="1:8" ht="24.95" customHeight="1">
      <c r="A17" s="131"/>
      <c r="B17" s="275"/>
      <c r="C17" s="276"/>
      <c r="D17" s="132"/>
      <c r="E17" s="132"/>
      <c r="F17" s="130"/>
      <c r="G17" s="83" t="str">
        <f t="shared" si="0"/>
        <v/>
      </c>
      <c r="H17" s="18"/>
    </row>
    <row r="18" spans="1:8" ht="24.95" customHeight="1">
      <c r="A18" s="131"/>
      <c r="B18" s="275"/>
      <c r="C18" s="276"/>
      <c r="D18" s="132"/>
      <c r="E18" s="132"/>
      <c r="F18" s="130"/>
      <c r="G18" s="83" t="str">
        <f t="shared" si="0"/>
        <v/>
      </c>
      <c r="H18" s="18"/>
    </row>
    <row r="19" spans="1:8" ht="24.95" customHeight="1">
      <c r="A19" s="131"/>
      <c r="B19" s="275"/>
      <c r="C19" s="276"/>
      <c r="D19" s="132"/>
      <c r="E19" s="132"/>
      <c r="F19" s="130"/>
      <c r="G19" s="83" t="str">
        <f t="shared" si="0"/>
        <v/>
      </c>
      <c r="H19" s="18"/>
    </row>
    <row r="20" spans="1:8" ht="24.95" customHeight="1">
      <c r="A20" s="131"/>
      <c r="B20" s="275"/>
      <c r="C20" s="276"/>
      <c r="D20" s="132"/>
      <c r="E20" s="132"/>
      <c r="F20" s="130"/>
      <c r="G20" s="83" t="str">
        <f t="shared" si="0"/>
        <v/>
      </c>
      <c r="H20" s="18"/>
    </row>
    <row r="21" spans="1:8" ht="24.95" customHeight="1">
      <c r="A21" s="131"/>
      <c r="B21" s="275"/>
      <c r="C21" s="276"/>
      <c r="D21" s="132"/>
      <c r="E21" s="132"/>
      <c r="F21" s="130"/>
      <c r="G21" s="83" t="str">
        <f t="shared" si="0"/>
        <v/>
      </c>
      <c r="H21" s="18"/>
    </row>
    <row r="22" spans="1:8" ht="24.95" customHeight="1">
      <c r="A22" s="131"/>
      <c r="B22" s="275"/>
      <c r="C22" s="276"/>
      <c r="D22" s="132"/>
      <c r="E22" s="132"/>
      <c r="F22" s="130"/>
      <c r="G22" s="83" t="str">
        <f t="shared" si="0"/>
        <v/>
      </c>
      <c r="H22" s="18"/>
    </row>
    <row r="23" spans="1:8" ht="24.95" customHeight="1">
      <c r="A23" s="131"/>
      <c r="B23" s="275"/>
      <c r="C23" s="276"/>
      <c r="D23" s="132"/>
      <c r="E23" s="132"/>
      <c r="F23" s="130"/>
      <c r="G23" s="83" t="str">
        <f t="shared" si="0"/>
        <v/>
      </c>
      <c r="H23" s="18"/>
    </row>
    <row r="24" spans="1:8" ht="24.95" customHeight="1">
      <c r="A24" s="131"/>
      <c r="B24" s="275"/>
      <c r="C24" s="276"/>
      <c r="D24" s="132"/>
      <c r="E24" s="132"/>
      <c r="F24" s="130"/>
      <c r="G24" s="83" t="str">
        <f t="shared" si="0"/>
        <v/>
      </c>
      <c r="H24" s="18"/>
    </row>
    <row r="25" spans="1:8" ht="24.95" customHeight="1">
      <c r="A25" s="131"/>
      <c r="B25" s="275"/>
      <c r="C25" s="276"/>
      <c r="D25" s="132"/>
      <c r="E25" s="132"/>
      <c r="F25" s="130"/>
      <c r="G25" s="83" t="str">
        <f t="shared" si="0"/>
        <v/>
      </c>
      <c r="H25" s="18"/>
    </row>
    <row r="26" spans="1:8" ht="24.95" customHeight="1">
      <c r="A26" s="131"/>
      <c r="B26" s="275"/>
      <c r="C26" s="276"/>
      <c r="D26" s="132"/>
      <c r="E26" s="132"/>
      <c r="F26" s="130"/>
      <c r="G26" s="83" t="str">
        <f t="shared" si="0"/>
        <v/>
      </c>
      <c r="H26" s="18"/>
    </row>
    <row r="27" spans="1:8" ht="24.95" customHeight="1">
      <c r="A27" s="131"/>
      <c r="B27" s="275"/>
      <c r="C27" s="276"/>
      <c r="D27" s="132"/>
      <c r="E27" s="132"/>
      <c r="F27" s="130"/>
      <c r="G27" s="83" t="str">
        <f t="shared" si="0"/>
        <v/>
      </c>
      <c r="H27" s="18"/>
    </row>
    <row r="28" spans="1:8" ht="24.95" customHeight="1">
      <c r="A28" s="131"/>
      <c r="B28" s="275"/>
      <c r="C28" s="276"/>
      <c r="D28" s="132"/>
      <c r="E28" s="132"/>
      <c r="F28" s="130"/>
      <c r="G28" s="83" t="str">
        <f t="shared" si="0"/>
        <v/>
      </c>
      <c r="H28" s="18"/>
    </row>
    <row r="29" spans="1:8" ht="24.95" customHeight="1">
      <c r="A29" s="131"/>
      <c r="B29" s="275"/>
      <c r="C29" s="276"/>
      <c r="D29" s="132"/>
      <c r="E29" s="132"/>
      <c r="F29" s="130"/>
      <c r="G29" s="83" t="str">
        <f t="shared" si="0"/>
        <v/>
      </c>
      <c r="H29" s="18"/>
    </row>
    <row r="30" spans="1:8" ht="24.95" customHeight="1">
      <c r="A30" s="131"/>
      <c r="B30" s="275"/>
      <c r="C30" s="276"/>
      <c r="D30" s="132"/>
      <c r="E30" s="132"/>
      <c r="F30" s="130"/>
      <c r="G30" s="83" t="str">
        <f t="shared" si="0"/>
        <v/>
      </c>
      <c r="H30" s="18"/>
    </row>
    <row r="31" spans="1:8" ht="24.95" customHeight="1">
      <c r="A31" s="131"/>
      <c r="B31" s="275"/>
      <c r="C31" s="276"/>
      <c r="D31" s="132"/>
      <c r="E31" s="132"/>
      <c r="F31" s="130"/>
      <c r="G31" s="83" t="str">
        <f t="shared" si="0"/>
        <v/>
      </c>
      <c r="H31" s="18"/>
    </row>
    <row r="32" spans="1:8" ht="24.95" customHeight="1">
      <c r="A32" s="131"/>
      <c r="B32" s="275"/>
      <c r="C32" s="276"/>
      <c r="D32" s="132"/>
      <c r="E32" s="132"/>
      <c r="F32" s="130"/>
      <c r="G32" s="83" t="str">
        <f t="shared" si="0"/>
        <v/>
      </c>
      <c r="H32" s="18"/>
    </row>
    <row r="33" spans="1:8" ht="24.95" customHeight="1">
      <c r="A33" s="133"/>
      <c r="B33" s="277"/>
      <c r="C33" s="278"/>
      <c r="D33" s="134"/>
      <c r="E33" s="134"/>
      <c r="F33" s="134"/>
      <c r="G33" s="83" t="str">
        <f t="shared" si="0"/>
        <v/>
      </c>
      <c r="H33" s="18"/>
    </row>
    <row r="34" spans="1:8" ht="20.100000000000001" customHeight="1" thickBot="1">
      <c r="A34" s="18"/>
      <c r="B34" s="18"/>
      <c r="C34" s="18"/>
      <c r="D34" s="18"/>
      <c r="E34" s="18"/>
      <c r="F34" s="74" t="s">
        <v>33</v>
      </c>
      <c r="G34" s="84">
        <f>SUM(G11:G33)</f>
        <v>20</v>
      </c>
      <c r="H34" s="18"/>
    </row>
    <row r="35" spans="1:8" ht="20.100000000000001" customHeight="1" thickTop="1">
      <c r="A35" s="18"/>
      <c r="B35" s="18"/>
      <c r="C35" s="18"/>
      <c r="D35" s="18"/>
      <c r="E35" s="18"/>
      <c r="F35" s="74"/>
      <c r="G35" s="176"/>
      <c r="H35" s="18"/>
    </row>
    <row r="36" spans="1:8" ht="20.100000000000001" customHeight="1">
      <c r="A36" s="18"/>
      <c r="B36" s="18"/>
      <c r="C36" s="18"/>
      <c r="D36" s="18"/>
      <c r="E36" s="18"/>
      <c r="F36" s="18"/>
      <c r="G36" s="18"/>
      <c r="H36" s="18"/>
    </row>
    <row r="37" spans="1:8" ht="20.100000000000001" customHeight="1">
      <c r="A37" s="29"/>
      <c r="B37" s="29"/>
      <c r="C37" s="29"/>
      <c r="D37" s="29"/>
      <c r="E37" s="29"/>
      <c r="F37" s="29"/>
      <c r="G37" s="29"/>
      <c r="H37" s="18"/>
    </row>
    <row r="38" spans="1:8" ht="20.100000000000001" customHeight="1">
      <c r="A38" s="18" t="s">
        <v>9</v>
      </c>
      <c r="B38" s="245"/>
      <c r="C38" s="85" t="s">
        <v>34</v>
      </c>
      <c r="D38" s="262"/>
      <c r="E38" s="262"/>
      <c r="F38" s="262"/>
      <c r="G38" s="262"/>
      <c r="H38" s="18"/>
    </row>
    <row r="39" spans="1:8" ht="20.100000000000001" customHeight="1">
      <c r="A39" s="18"/>
      <c r="B39" s="18"/>
      <c r="C39" s="18"/>
      <c r="D39" s="18"/>
      <c r="E39" s="18"/>
      <c r="F39" s="18"/>
      <c r="G39" s="18"/>
      <c r="H39" s="18"/>
    </row>
    <row r="40" spans="1:8" ht="20.100000000000001" customHeight="1">
      <c r="A40" s="18"/>
      <c r="B40" s="18"/>
      <c r="C40" s="18"/>
      <c r="D40" s="18"/>
      <c r="E40" s="18"/>
      <c r="F40" s="18"/>
      <c r="G40" s="18"/>
      <c r="H40" s="18"/>
    </row>
    <row r="41" spans="1:8" ht="20.100000000000001" customHeight="1">
      <c r="A41" s="18"/>
      <c r="B41" s="18"/>
      <c r="C41" s="18"/>
      <c r="D41" s="18"/>
      <c r="E41" s="18"/>
      <c r="F41" s="18"/>
      <c r="G41" s="18"/>
      <c r="H41" s="18"/>
    </row>
    <row r="42" spans="1:8" ht="20.100000000000001" customHeight="1">
      <c r="A42" s="18"/>
      <c r="B42" s="18"/>
      <c r="C42" s="18"/>
      <c r="D42" s="18"/>
      <c r="E42" s="18"/>
      <c r="F42" s="18"/>
      <c r="G42" s="18"/>
      <c r="H42" s="18"/>
    </row>
  </sheetData>
  <sheetProtection algorithmName="SHA-512" hashValue="nDy/8MKf3G/8PHh7A2VvrPDQjZ9Ppp80AS0Va0rh8GhN2TjMnU1FSIvLvU/2eoQRpxXZN3ThGDgZA8eOQ/sMSw==" saltValue="7+0a60kHYBjHU6h5z7js7g==" spinCount="100000" sheet="1" selectLockedCells="1"/>
  <mergeCells count="26">
    <mergeCell ref="D38:G38"/>
    <mergeCell ref="B14:C14"/>
    <mergeCell ref="B9:C9"/>
    <mergeCell ref="B10:C10"/>
    <mergeCell ref="B11:C11"/>
    <mergeCell ref="B12:C12"/>
    <mergeCell ref="B13:C13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3:C33"/>
    <mergeCell ref="B27:C27"/>
    <mergeCell ref="B28:C28"/>
    <mergeCell ref="B29:C29"/>
    <mergeCell ref="B30:C30"/>
    <mergeCell ref="B31:C31"/>
    <mergeCell ref="B32:C32"/>
  </mergeCells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activeCell="D26" sqref="D26"/>
    </sheetView>
  </sheetViews>
  <sheetFormatPr baseColWidth="10" defaultColWidth="11.42578125" defaultRowHeight="20.100000000000001" customHeight="1"/>
  <cols>
    <col min="1" max="1" width="22.85546875" style="5" customWidth="1"/>
    <col min="2" max="2" width="14.5703125" style="5" customWidth="1"/>
    <col min="3" max="3" width="14.28515625" style="5" bestFit="1" customWidth="1"/>
    <col min="4" max="4" width="14.85546875" style="5" bestFit="1" customWidth="1"/>
    <col min="5" max="5" width="1.5703125" style="5" customWidth="1"/>
    <col min="6" max="6" width="19.42578125" style="5" customWidth="1"/>
    <col min="7" max="7" width="16.28515625" style="5" customWidth="1"/>
    <col min="8" max="8" width="1.5703125" style="6" customWidth="1"/>
    <col min="9" max="9" width="16.85546875" style="5" bestFit="1" customWidth="1"/>
    <col min="10" max="10" width="1.5703125" style="5" customWidth="1"/>
    <col min="11" max="16384" width="11.42578125" style="5"/>
  </cols>
  <sheetData>
    <row r="1" spans="1:11" ht="16.5">
      <c r="A1" s="38" t="s">
        <v>0</v>
      </c>
      <c r="B1" s="79" t="str">
        <f>Deckblatt!C6</f>
        <v>Muster AG</v>
      </c>
      <c r="C1" s="40"/>
      <c r="D1" s="41"/>
      <c r="E1" s="41"/>
      <c r="F1" s="41"/>
      <c r="G1" s="41"/>
      <c r="H1" s="41"/>
      <c r="I1" s="41"/>
      <c r="J1" s="41"/>
      <c r="K1" s="20"/>
    </row>
    <row r="2" spans="1:11" ht="15" customHeight="1">
      <c r="A2" s="19"/>
      <c r="B2" s="18"/>
      <c r="C2" s="18"/>
      <c r="D2" s="20"/>
      <c r="E2" s="20"/>
      <c r="F2" s="20"/>
      <c r="G2" s="20"/>
      <c r="H2" s="20"/>
      <c r="I2" s="20"/>
      <c r="J2" s="20"/>
      <c r="K2" s="20"/>
    </row>
    <row r="3" spans="1:11" ht="15" customHeight="1">
      <c r="A3" s="19" t="s">
        <v>55</v>
      </c>
      <c r="B3" s="42">
        <f>Deckblatt!D4</f>
        <v>45657</v>
      </c>
      <c r="C3" s="40"/>
      <c r="D3" s="41"/>
      <c r="E3" s="20"/>
      <c r="F3" s="20"/>
      <c r="G3" s="20"/>
      <c r="H3" s="20"/>
      <c r="I3" s="20"/>
      <c r="J3" s="20"/>
      <c r="K3" s="20"/>
    </row>
    <row r="4" spans="1:11" ht="15" customHeight="1">
      <c r="A4" s="19"/>
      <c r="B4" s="18"/>
      <c r="C4" s="18"/>
      <c r="D4" s="20"/>
      <c r="E4" s="20"/>
      <c r="F4" s="20"/>
      <c r="G4" s="18"/>
      <c r="H4" s="20"/>
      <c r="I4" s="18"/>
      <c r="J4" s="18"/>
      <c r="K4" s="18"/>
    </row>
    <row r="5" spans="1:11" s="7" customFormat="1" ht="15" customHeight="1">
      <c r="A5" s="44" t="s">
        <v>50</v>
      </c>
      <c r="B5" s="45"/>
      <c r="C5" s="45"/>
      <c r="D5" s="46" t="s">
        <v>1</v>
      </c>
      <c r="E5" s="46"/>
      <c r="F5" s="186" t="s">
        <v>74</v>
      </c>
      <c r="G5" s="45"/>
      <c r="H5" s="46"/>
      <c r="I5" s="45"/>
      <c r="J5" s="45"/>
      <c r="K5" s="80"/>
    </row>
    <row r="6" spans="1:11" ht="15" customHeight="1">
      <c r="A6" s="81"/>
      <c r="B6" s="76"/>
      <c r="C6" s="76"/>
      <c r="D6" s="21"/>
      <c r="E6" s="21"/>
      <c r="F6" s="21"/>
      <c r="G6" s="76"/>
      <c r="H6" s="21"/>
      <c r="I6" s="76"/>
      <c r="J6" s="76"/>
      <c r="K6" s="18"/>
    </row>
    <row r="7" spans="1:11" ht="15" customHeight="1">
      <c r="A7" s="18" t="s">
        <v>93</v>
      </c>
      <c r="B7" s="27"/>
      <c r="C7" s="27"/>
      <c r="D7" s="41"/>
      <c r="E7" s="41"/>
      <c r="F7" s="41"/>
      <c r="G7" s="27" t="s">
        <v>106</v>
      </c>
      <c r="H7" s="41"/>
      <c r="I7" s="27"/>
      <c r="J7" s="27"/>
      <c r="K7" s="18"/>
    </row>
    <row r="8" spans="1:11" ht="15" customHeight="1" thickBot="1">
      <c r="A8" s="18"/>
      <c r="B8" s="18"/>
      <c r="C8" s="18"/>
      <c r="D8" s="18"/>
      <c r="E8" s="20"/>
      <c r="F8" s="18"/>
      <c r="G8" s="18"/>
      <c r="H8" s="20"/>
      <c r="I8" s="18"/>
      <c r="J8" s="18"/>
      <c r="K8" s="82"/>
    </row>
    <row r="9" spans="1:11" s="11" customFormat="1" ht="14.25">
      <c r="A9" s="190" t="s">
        <v>95</v>
      </c>
      <c r="B9" s="191" t="s">
        <v>38</v>
      </c>
      <c r="C9" s="191" t="s">
        <v>36</v>
      </c>
      <c r="D9" s="192" t="s">
        <v>41</v>
      </c>
      <c r="E9" s="193"/>
      <c r="F9" s="190" t="s">
        <v>43</v>
      </c>
      <c r="G9" s="191" t="s">
        <v>45</v>
      </c>
      <c r="H9" s="194"/>
      <c r="I9" s="191" t="s">
        <v>47</v>
      </c>
      <c r="J9" s="194"/>
      <c r="K9" s="195" t="s">
        <v>48</v>
      </c>
    </row>
    <row r="10" spans="1:11" s="11" customFormat="1" ht="14.25">
      <c r="A10" s="196" t="s">
        <v>94</v>
      </c>
      <c r="B10" s="194" t="s">
        <v>39</v>
      </c>
      <c r="C10" s="194" t="s">
        <v>40</v>
      </c>
      <c r="D10" s="197" t="s">
        <v>42</v>
      </c>
      <c r="E10" s="193"/>
      <c r="F10" s="196" t="s">
        <v>44</v>
      </c>
      <c r="G10" s="194" t="s">
        <v>46</v>
      </c>
      <c r="H10" s="194"/>
      <c r="I10" s="194"/>
      <c r="J10" s="194"/>
      <c r="K10" s="198"/>
    </row>
    <row r="11" spans="1:11" s="8" customFormat="1" ht="15" customHeight="1" thickBot="1">
      <c r="A11" s="199" t="s">
        <v>35</v>
      </c>
      <c r="B11" s="200"/>
      <c r="C11" s="200" t="s">
        <v>105</v>
      </c>
      <c r="D11" s="201" t="s">
        <v>37</v>
      </c>
      <c r="E11" s="193"/>
      <c r="F11" s="199"/>
      <c r="G11" s="200"/>
      <c r="H11" s="194"/>
      <c r="I11" s="200"/>
      <c r="J11" s="194"/>
      <c r="K11" s="202"/>
    </row>
    <row r="12" spans="1:11" s="8" customFormat="1" ht="20.85" customHeight="1">
      <c r="A12" s="203" t="s">
        <v>102</v>
      </c>
      <c r="B12" s="204">
        <v>10000</v>
      </c>
      <c r="C12" s="204">
        <v>10000</v>
      </c>
      <c r="D12" s="205">
        <v>2000</v>
      </c>
      <c r="E12" s="206"/>
      <c r="F12" s="213">
        <f>IF(C12&gt;D12,C12-D12,"")</f>
        <v>8000</v>
      </c>
      <c r="G12" s="213" t="str">
        <f>IF(D12&gt;C12,D12-C12,"")</f>
        <v/>
      </c>
      <c r="H12" s="207"/>
      <c r="I12" s="208"/>
      <c r="J12" s="207"/>
      <c r="K12" s="209"/>
    </row>
    <row r="13" spans="1:11" s="11" customFormat="1" ht="20.85" customHeight="1">
      <c r="A13" s="210" t="s">
        <v>103</v>
      </c>
      <c r="B13" s="211">
        <v>10000</v>
      </c>
      <c r="C13" s="211">
        <v>4000</v>
      </c>
      <c r="D13" s="212">
        <v>6000</v>
      </c>
      <c r="E13" s="206"/>
      <c r="F13" s="213" t="str">
        <f>IF(C13&gt;D13,C13-D13,"")</f>
        <v/>
      </c>
      <c r="G13" s="213">
        <f>IF(D13&gt;C13,D13-C13,"")</f>
        <v>2000</v>
      </c>
      <c r="H13" s="207"/>
      <c r="I13" s="214"/>
      <c r="J13" s="207"/>
      <c r="K13" s="214"/>
    </row>
    <row r="14" spans="1:11" s="11" customFormat="1" ht="20.85" customHeight="1">
      <c r="A14" s="210"/>
      <c r="B14" s="211"/>
      <c r="C14" s="211"/>
      <c r="D14" s="212"/>
      <c r="E14" s="206"/>
      <c r="F14" s="213" t="str">
        <f t="shared" ref="F14:F22" si="0">IF(C14&gt;D14,C14-D14,"")</f>
        <v/>
      </c>
      <c r="G14" s="213" t="str">
        <f t="shared" ref="G14:G22" si="1">IF(D14&gt;C14,D14-C14,"")</f>
        <v/>
      </c>
      <c r="H14" s="207"/>
      <c r="I14" s="214"/>
      <c r="J14" s="207"/>
      <c r="K14" s="214"/>
    </row>
    <row r="15" spans="1:11" s="11" customFormat="1" ht="20.85" customHeight="1">
      <c r="A15" s="210"/>
      <c r="B15" s="211"/>
      <c r="C15" s="211"/>
      <c r="D15" s="212"/>
      <c r="E15" s="206"/>
      <c r="F15" s="213" t="str">
        <f t="shared" si="0"/>
        <v/>
      </c>
      <c r="G15" s="213" t="str">
        <f t="shared" si="1"/>
        <v/>
      </c>
      <c r="H15" s="207"/>
      <c r="I15" s="214"/>
      <c r="J15" s="207"/>
      <c r="K15" s="215"/>
    </row>
    <row r="16" spans="1:11" s="11" customFormat="1" ht="20.85" customHeight="1">
      <c r="A16" s="210"/>
      <c r="B16" s="211"/>
      <c r="C16" s="211"/>
      <c r="D16" s="212"/>
      <c r="E16" s="206"/>
      <c r="F16" s="213" t="str">
        <f t="shared" si="0"/>
        <v/>
      </c>
      <c r="G16" s="213" t="str">
        <f t="shared" si="1"/>
        <v/>
      </c>
      <c r="H16" s="207"/>
      <c r="I16" s="214"/>
      <c r="J16" s="207"/>
      <c r="K16" s="214"/>
    </row>
    <row r="17" spans="1:11" s="11" customFormat="1" ht="20.85" customHeight="1">
      <c r="A17" s="210"/>
      <c r="B17" s="211"/>
      <c r="C17" s="211"/>
      <c r="D17" s="212"/>
      <c r="E17" s="216"/>
      <c r="F17" s="213" t="str">
        <f t="shared" si="0"/>
        <v/>
      </c>
      <c r="G17" s="213" t="str">
        <f t="shared" si="1"/>
        <v/>
      </c>
      <c r="H17" s="207"/>
      <c r="I17" s="214"/>
      <c r="J17" s="207"/>
      <c r="K17" s="214"/>
    </row>
    <row r="18" spans="1:11" s="11" customFormat="1" ht="20.85" customHeight="1">
      <c r="A18" s="210"/>
      <c r="B18" s="211"/>
      <c r="C18" s="211"/>
      <c r="D18" s="212"/>
      <c r="E18" s="217"/>
      <c r="F18" s="213" t="str">
        <f t="shared" si="0"/>
        <v/>
      </c>
      <c r="G18" s="213" t="str">
        <f t="shared" si="1"/>
        <v/>
      </c>
      <c r="H18" s="207"/>
      <c r="I18" s="214"/>
      <c r="J18" s="207"/>
      <c r="K18" s="214"/>
    </row>
    <row r="19" spans="1:11" s="11" customFormat="1" ht="20.85" customHeight="1">
      <c r="A19" s="210"/>
      <c r="B19" s="211"/>
      <c r="C19" s="211"/>
      <c r="D19" s="212"/>
      <c r="E19" s="206"/>
      <c r="F19" s="213" t="str">
        <f t="shared" si="0"/>
        <v/>
      </c>
      <c r="G19" s="213" t="str">
        <f t="shared" si="1"/>
        <v/>
      </c>
      <c r="H19" s="207"/>
      <c r="I19" s="214"/>
      <c r="J19" s="207"/>
      <c r="K19" s="214"/>
    </row>
    <row r="20" spans="1:11" s="11" customFormat="1" ht="20.85" customHeight="1">
      <c r="A20" s="210"/>
      <c r="B20" s="211"/>
      <c r="C20" s="211"/>
      <c r="D20" s="212"/>
      <c r="E20" s="206"/>
      <c r="F20" s="213" t="str">
        <f t="shared" si="0"/>
        <v/>
      </c>
      <c r="G20" s="213" t="str">
        <f t="shared" si="1"/>
        <v/>
      </c>
      <c r="H20" s="207"/>
      <c r="I20" s="214"/>
      <c r="J20" s="207"/>
      <c r="K20" s="214"/>
    </row>
    <row r="21" spans="1:11" s="11" customFormat="1" ht="20.85" customHeight="1">
      <c r="A21" s="210"/>
      <c r="B21" s="211"/>
      <c r="C21" s="211"/>
      <c r="D21" s="212"/>
      <c r="E21" s="206"/>
      <c r="F21" s="213" t="str">
        <f t="shared" si="0"/>
        <v/>
      </c>
      <c r="G21" s="213" t="str">
        <f t="shared" si="1"/>
        <v/>
      </c>
      <c r="H21" s="207"/>
      <c r="I21" s="214"/>
      <c r="J21" s="207"/>
      <c r="K21" s="214"/>
    </row>
    <row r="22" spans="1:11" s="11" customFormat="1" ht="20.85" customHeight="1">
      <c r="A22" s="218"/>
      <c r="B22" s="219"/>
      <c r="C22" s="219"/>
      <c r="D22" s="220"/>
      <c r="E22" s="206"/>
      <c r="F22" s="213" t="str">
        <f t="shared" si="0"/>
        <v/>
      </c>
      <c r="G22" s="213" t="str">
        <f t="shared" si="1"/>
        <v/>
      </c>
      <c r="H22" s="207"/>
      <c r="I22" s="221"/>
      <c r="J22" s="207"/>
      <c r="K22" s="222"/>
    </row>
    <row r="23" spans="1:11" s="11" customFormat="1" ht="20.100000000000001" customHeight="1" thickBot="1">
      <c r="A23" s="223" t="s">
        <v>49</v>
      </c>
      <c r="B23" s="224">
        <f>SUM(B12:B22)</f>
        <v>20000</v>
      </c>
      <c r="C23" s="224">
        <f>SUM(C12:C22)</f>
        <v>14000</v>
      </c>
      <c r="D23" s="224">
        <f>SUM(D12:D22)</f>
        <v>8000</v>
      </c>
      <c r="E23" s="225"/>
      <c r="F23" s="226">
        <f>SUM(F12:F22)</f>
        <v>8000</v>
      </c>
      <c r="G23" s="226">
        <f>SUM(G12:G22)</f>
        <v>2000</v>
      </c>
      <c r="H23" s="227"/>
      <c r="I23" s="228"/>
      <c r="J23" s="228"/>
      <c r="K23" s="229"/>
    </row>
    <row r="24" spans="1:11" s="11" customFormat="1" ht="20.100000000000001" customHeight="1" thickTop="1">
      <c r="A24" s="223"/>
      <c r="B24" s="239"/>
      <c r="C24" s="239"/>
      <c r="D24" s="239"/>
      <c r="E24" s="237"/>
      <c r="F24" s="238"/>
      <c r="G24" s="238"/>
      <c r="H24" s="227"/>
      <c r="I24" s="228"/>
      <c r="J24" s="228"/>
      <c r="K24" s="229"/>
    </row>
    <row r="25" spans="1:11" s="11" customFormat="1" ht="20.100000000000001" customHeight="1">
      <c r="A25" s="230"/>
      <c r="B25" s="230"/>
      <c r="C25" s="230"/>
      <c r="D25" s="230"/>
      <c r="E25" s="229"/>
      <c r="F25" s="229"/>
      <c r="G25" s="229"/>
      <c r="H25" s="228"/>
      <c r="I25" s="229"/>
      <c r="J25" s="229"/>
      <c r="K25" s="229"/>
    </row>
    <row r="26" spans="1:11" s="11" customFormat="1" ht="20.100000000000001" customHeight="1">
      <c r="A26" s="229" t="s">
        <v>9</v>
      </c>
      <c r="B26" s="247"/>
      <c r="C26" s="229" t="s">
        <v>34</v>
      </c>
      <c r="D26" s="247"/>
      <c r="E26" s="229"/>
      <c r="F26" s="229"/>
      <c r="G26" s="229"/>
      <c r="H26" s="228"/>
      <c r="I26" s="229"/>
      <c r="J26" s="229"/>
      <c r="K26" s="229"/>
    </row>
  </sheetData>
  <sheetProtection algorithmName="SHA-512" hashValue="baGByE6DxlxL67IB/GyVF6ak++Pj/MntQKvzv9DUnKatHk7wq9kOHu01EdFJlL9RtJUIj7ZSOFTqJbW/NuXtGg==" saltValue="mYr+iiGoQXLilx4wbqmmlg==" spinCount="100000" sheet="1" selectLockedCells="1"/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97" orientation="landscape" r:id="rId1"/>
  <headerFooter alignWithMargins="0"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activeCell="D40" sqref="D40:F40"/>
    </sheetView>
  </sheetViews>
  <sheetFormatPr baseColWidth="10" defaultColWidth="11.42578125" defaultRowHeight="20.100000000000001" customHeight="1"/>
  <cols>
    <col min="1" max="1" width="12.42578125" style="5" customWidth="1"/>
    <col min="2" max="2" width="35.85546875" style="5" customWidth="1"/>
    <col min="3" max="3" width="20.85546875" style="5" customWidth="1"/>
    <col min="4" max="4" width="7.28515625" style="5" customWidth="1"/>
    <col min="5" max="5" width="12" style="5" customWidth="1"/>
    <col min="6" max="6" width="11.5703125" style="5" customWidth="1"/>
    <col min="7" max="8" width="11.42578125" style="5" hidden="1" customWidth="1"/>
    <col min="9" max="16384" width="11.42578125" style="5"/>
  </cols>
  <sheetData>
    <row r="1" spans="1:8" s="7" customFormat="1" ht="16.5">
      <c r="A1" s="19" t="s">
        <v>0</v>
      </c>
      <c r="B1" s="41"/>
      <c r="C1" s="39" t="str">
        <f>Deckblatt!C6</f>
        <v>Muster AG</v>
      </c>
      <c r="D1" s="62"/>
      <c r="E1" s="62"/>
      <c r="F1" s="40"/>
      <c r="G1" s="27"/>
    </row>
    <row r="2" spans="1:8" ht="15" customHeight="1">
      <c r="A2" s="19"/>
      <c r="B2" s="18"/>
      <c r="C2" s="18"/>
      <c r="D2" s="20"/>
      <c r="E2" s="20"/>
      <c r="F2" s="20"/>
      <c r="G2" s="18"/>
    </row>
    <row r="3" spans="1:8" ht="15" customHeight="1">
      <c r="A3" s="19" t="s">
        <v>58</v>
      </c>
      <c r="B3" s="18"/>
      <c r="C3" s="42">
        <f>Deckblatt!D4</f>
        <v>45657</v>
      </c>
      <c r="D3" s="63"/>
      <c r="E3" s="63"/>
      <c r="F3" s="43"/>
      <c r="G3" s="18"/>
    </row>
    <row r="4" spans="1:8" ht="15" customHeight="1">
      <c r="A4" s="19"/>
      <c r="B4" s="18"/>
      <c r="C4" s="18"/>
      <c r="D4" s="20"/>
      <c r="E4" s="20"/>
      <c r="F4" s="20"/>
      <c r="G4" s="18"/>
    </row>
    <row r="5" spans="1:8" ht="15" customHeight="1">
      <c r="A5" s="44" t="s">
        <v>26</v>
      </c>
      <c r="B5" s="45"/>
      <c r="C5" s="45"/>
      <c r="D5" s="46"/>
      <c r="E5" s="46"/>
      <c r="F5" s="46" t="s">
        <v>1</v>
      </c>
      <c r="G5" s="18"/>
    </row>
    <row r="6" spans="1:8" s="10" customFormat="1" ht="15" customHeight="1">
      <c r="A6" s="81"/>
      <c r="B6" s="76"/>
      <c r="C6" s="76"/>
      <c r="D6" s="21"/>
      <c r="E6" s="21"/>
      <c r="F6" s="21"/>
      <c r="G6" s="76"/>
    </row>
    <row r="7" spans="1:8" ht="15" customHeight="1">
      <c r="A7" s="27" t="s">
        <v>86</v>
      </c>
      <c r="B7" s="18"/>
      <c r="C7" s="18"/>
      <c r="D7" s="18"/>
      <c r="E7" s="18"/>
      <c r="F7" s="18"/>
      <c r="G7" s="18"/>
    </row>
    <row r="8" spans="1:8" ht="15" customHeight="1">
      <c r="A8" s="18" t="s">
        <v>85</v>
      </c>
      <c r="B8" s="18"/>
      <c r="C8" s="18"/>
      <c r="D8" s="18"/>
      <c r="E8" s="18"/>
      <c r="F8" s="18"/>
      <c r="G8" s="18"/>
    </row>
    <row r="9" spans="1:8" ht="14.25" customHeight="1">
      <c r="A9" s="18" t="s">
        <v>29</v>
      </c>
      <c r="B9" s="18"/>
      <c r="C9" s="18"/>
      <c r="D9" s="18"/>
      <c r="E9" s="18"/>
      <c r="F9" s="18"/>
      <c r="G9" s="18"/>
    </row>
    <row r="10" spans="1:8" ht="14.25" customHeight="1">
      <c r="A10" s="18" t="s">
        <v>96</v>
      </c>
      <c r="B10" s="18"/>
      <c r="C10" s="18"/>
      <c r="D10" s="18"/>
      <c r="E10" s="18"/>
      <c r="F10" s="18"/>
      <c r="G10" s="18"/>
    </row>
    <row r="11" spans="1:8" ht="15" customHeight="1">
      <c r="A11" s="18"/>
      <c r="B11" s="18"/>
      <c r="C11" s="18"/>
      <c r="D11" s="18"/>
      <c r="E11" s="18"/>
      <c r="F11" s="18"/>
      <c r="G11" s="18"/>
    </row>
    <row r="12" spans="1:8" s="8" customFormat="1" ht="15" customHeight="1">
      <c r="A12" s="64" t="s">
        <v>16</v>
      </c>
      <c r="B12" s="65" t="s">
        <v>80</v>
      </c>
      <c r="C12" s="66" t="s">
        <v>20</v>
      </c>
      <c r="D12" s="259" t="s">
        <v>11</v>
      </c>
      <c r="E12" s="259"/>
      <c r="F12" s="66" t="s">
        <v>8</v>
      </c>
      <c r="G12" s="19"/>
    </row>
    <row r="13" spans="1:8" s="8" customFormat="1" ht="15" customHeight="1">
      <c r="A13" s="67" t="s">
        <v>9</v>
      </c>
      <c r="B13" s="67"/>
      <c r="C13" s="69" t="s">
        <v>71</v>
      </c>
      <c r="D13" s="68" t="s">
        <v>12</v>
      </c>
      <c r="E13" s="68" t="s">
        <v>67</v>
      </c>
      <c r="F13" s="69" t="s">
        <v>1</v>
      </c>
      <c r="G13" s="19"/>
    </row>
    <row r="14" spans="1:8" s="9" customFormat="1" ht="15" customHeight="1">
      <c r="A14" s="70"/>
      <c r="B14" s="70"/>
      <c r="C14" s="117" t="s">
        <v>66</v>
      </c>
      <c r="D14" s="71" t="s">
        <v>14</v>
      </c>
      <c r="E14" s="120" t="s">
        <v>68</v>
      </c>
      <c r="F14" s="72"/>
      <c r="G14" s="19"/>
    </row>
    <row r="15" spans="1:8" ht="24.95" customHeight="1">
      <c r="A15" s="152"/>
      <c r="B15" s="129"/>
      <c r="C15" s="153"/>
      <c r="D15" s="154"/>
      <c r="E15" s="73">
        <f t="shared" ref="E15:E35" si="0">IF(H15&gt;0,ROUND((H15)*20,0)/20,0)</f>
        <v>0</v>
      </c>
      <c r="F15" s="158"/>
      <c r="G15" s="18"/>
      <c r="H15" s="73">
        <f t="shared" ref="H15" si="1">IF(D15=8%,(C15/108)*100,IF(D15=3.6%,(C15/103.6)*100,IF(D15=2.4%,(C15/102.4)*100,IF(D15=7.7%,(C15/107.7)*100,IF(D15=3.8%,(C15/103.8)*100,IF(D15=2.5%,(C15/102.5)*100,IF(D15=0%,(C15/100)*100)))))))</f>
        <v>0</v>
      </c>
    </row>
    <row r="16" spans="1:8" ht="24.95" customHeight="1">
      <c r="A16" s="155">
        <v>45657</v>
      </c>
      <c r="B16" s="132" t="s">
        <v>104</v>
      </c>
      <c r="C16" s="177">
        <v>108.1</v>
      </c>
      <c r="D16" s="154">
        <v>8.1000000000000003E-2</v>
      </c>
      <c r="E16" s="73">
        <f>IF(H16&gt;0,ROUND((H16)*20,0)/20,0)</f>
        <v>100</v>
      </c>
      <c r="F16" s="159">
        <v>4000</v>
      </c>
      <c r="G16" s="18"/>
      <c r="H16" s="73">
        <f>IF(D16=8.1%,(C16/108.1)*100,IF(D16=3.7%,(C16/103.7)*100,IF(D16=2.5%,(C16/102.5)*100,IF(D16=7.7%,(C16/107.7)*100,IF(D16=3.8%,(C16/103.8)*100,IF(D16=2.6%,(C16/102.6)*100,IF(D16=0%,(C16/100)*100)))))))</f>
        <v>100</v>
      </c>
    </row>
    <row r="17" spans="1:8" ht="24.95" customHeight="1">
      <c r="A17" s="131"/>
      <c r="B17" s="132"/>
      <c r="C17" s="177"/>
      <c r="D17" s="154"/>
      <c r="E17" s="73">
        <f>IF(H17&gt;0,ROUND((H17)*20,0)/20,0)</f>
        <v>0</v>
      </c>
      <c r="F17" s="159"/>
      <c r="G17" s="18"/>
      <c r="H17" s="73">
        <f t="shared" ref="H17:H35" si="2">IF(D17=8.1%,(C17/108.1)*100,IF(D17=3.7%,(C17/103.7)*100,IF(D17=2.5%,(C17/102.5)*100,IF(D17=7.7%,(C17/107.7)*100,IF(D17=3.8%,(C17/103.8)*100,IF(D17=2.6%,(C17/102.6)*100,IF(D17=0%,(C17/100)*100)))))))</f>
        <v>0</v>
      </c>
    </row>
    <row r="18" spans="1:8" ht="24.95" customHeight="1">
      <c r="A18" s="131"/>
      <c r="B18" s="132"/>
      <c r="C18" s="177"/>
      <c r="D18" s="154"/>
      <c r="E18" s="73">
        <f t="shared" si="0"/>
        <v>0</v>
      </c>
      <c r="F18" s="159"/>
      <c r="G18" s="18"/>
      <c r="H18" s="73">
        <f t="shared" si="2"/>
        <v>0</v>
      </c>
    </row>
    <row r="19" spans="1:8" ht="24.95" customHeight="1">
      <c r="A19" s="131"/>
      <c r="B19" s="132"/>
      <c r="C19" s="177"/>
      <c r="D19" s="154"/>
      <c r="E19" s="73">
        <f t="shared" si="0"/>
        <v>0</v>
      </c>
      <c r="F19" s="159"/>
      <c r="G19" s="18"/>
      <c r="H19" s="73">
        <f t="shared" si="2"/>
        <v>0</v>
      </c>
    </row>
    <row r="20" spans="1:8" ht="24.95" customHeight="1">
      <c r="A20" s="131"/>
      <c r="B20" s="132"/>
      <c r="C20" s="177"/>
      <c r="D20" s="154"/>
      <c r="E20" s="73">
        <f t="shared" si="0"/>
        <v>0</v>
      </c>
      <c r="F20" s="159"/>
      <c r="G20" s="18"/>
      <c r="H20" s="73">
        <f t="shared" si="2"/>
        <v>0</v>
      </c>
    </row>
    <row r="21" spans="1:8" ht="24.95" customHeight="1">
      <c r="A21" s="131"/>
      <c r="B21" s="132"/>
      <c r="C21" s="177"/>
      <c r="D21" s="154"/>
      <c r="E21" s="73">
        <f t="shared" si="0"/>
        <v>0</v>
      </c>
      <c r="F21" s="159"/>
      <c r="G21" s="18"/>
      <c r="H21" s="73">
        <f t="shared" si="2"/>
        <v>0</v>
      </c>
    </row>
    <row r="22" spans="1:8" ht="24.95" customHeight="1">
      <c r="A22" s="131"/>
      <c r="B22" s="132"/>
      <c r="C22" s="177"/>
      <c r="D22" s="154"/>
      <c r="E22" s="73">
        <f t="shared" si="0"/>
        <v>0</v>
      </c>
      <c r="F22" s="159"/>
      <c r="G22" s="18"/>
      <c r="H22" s="73">
        <f t="shared" si="2"/>
        <v>0</v>
      </c>
    </row>
    <row r="23" spans="1:8" ht="24.95" customHeight="1">
      <c r="A23" s="131"/>
      <c r="B23" s="132"/>
      <c r="C23" s="177"/>
      <c r="D23" s="154"/>
      <c r="E23" s="73">
        <f t="shared" si="0"/>
        <v>0</v>
      </c>
      <c r="F23" s="159"/>
      <c r="G23" s="18"/>
      <c r="H23" s="73">
        <f t="shared" si="2"/>
        <v>0</v>
      </c>
    </row>
    <row r="24" spans="1:8" ht="24.95" customHeight="1">
      <c r="A24" s="131"/>
      <c r="B24" s="132"/>
      <c r="C24" s="177"/>
      <c r="D24" s="154"/>
      <c r="E24" s="73">
        <f t="shared" si="0"/>
        <v>0</v>
      </c>
      <c r="F24" s="159"/>
      <c r="G24" s="18"/>
      <c r="H24" s="73">
        <f t="shared" si="2"/>
        <v>0</v>
      </c>
    </row>
    <row r="25" spans="1:8" ht="24.95" customHeight="1">
      <c r="A25" s="131"/>
      <c r="B25" s="132"/>
      <c r="C25" s="177"/>
      <c r="D25" s="154"/>
      <c r="E25" s="73">
        <f t="shared" si="0"/>
        <v>0</v>
      </c>
      <c r="F25" s="159"/>
      <c r="G25" s="18"/>
      <c r="H25" s="73">
        <f t="shared" si="2"/>
        <v>0</v>
      </c>
    </row>
    <row r="26" spans="1:8" ht="24.95" customHeight="1">
      <c r="A26" s="131"/>
      <c r="B26" s="132"/>
      <c r="C26" s="177"/>
      <c r="D26" s="154"/>
      <c r="E26" s="73">
        <f t="shared" si="0"/>
        <v>0</v>
      </c>
      <c r="F26" s="159"/>
      <c r="G26" s="18"/>
      <c r="H26" s="73">
        <f t="shared" si="2"/>
        <v>0</v>
      </c>
    </row>
    <row r="27" spans="1:8" ht="24.95" customHeight="1">
      <c r="A27" s="131"/>
      <c r="B27" s="132"/>
      <c r="C27" s="177"/>
      <c r="D27" s="154"/>
      <c r="E27" s="73">
        <f t="shared" si="0"/>
        <v>0</v>
      </c>
      <c r="F27" s="159"/>
      <c r="G27" s="18"/>
      <c r="H27" s="73">
        <f t="shared" si="2"/>
        <v>0</v>
      </c>
    </row>
    <row r="28" spans="1:8" ht="24.95" customHeight="1">
      <c r="A28" s="131"/>
      <c r="B28" s="132"/>
      <c r="C28" s="177"/>
      <c r="D28" s="154"/>
      <c r="E28" s="73">
        <f t="shared" si="0"/>
        <v>0</v>
      </c>
      <c r="F28" s="159"/>
      <c r="G28" s="18"/>
      <c r="H28" s="73">
        <f t="shared" si="2"/>
        <v>0</v>
      </c>
    </row>
    <row r="29" spans="1:8" ht="24.95" customHeight="1">
      <c r="A29" s="131"/>
      <c r="B29" s="132"/>
      <c r="C29" s="177"/>
      <c r="D29" s="154"/>
      <c r="E29" s="73">
        <f t="shared" si="0"/>
        <v>0</v>
      </c>
      <c r="F29" s="159"/>
      <c r="G29" s="18"/>
      <c r="H29" s="73">
        <f t="shared" si="2"/>
        <v>0</v>
      </c>
    </row>
    <row r="30" spans="1:8" ht="24.95" customHeight="1">
      <c r="A30" s="131"/>
      <c r="B30" s="132"/>
      <c r="C30" s="177"/>
      <c r="D30" s="154"/>
      <c r="E30" s="73">
        <f t="shared" si="0"/>
        <v>0</v>
      </c>
      <c r="F30" s="159"/>
      <c r="G30" s="18"/>
      <c r="H30" s="73">
        <f t="shared" si="2"/>
        <v>0</v>
      </c>
    </row>
    <row r="31" spans="1:8" ht="24.95" customHeight="1">
      <c r="A31" s="131"/>
      <c r="B31" s="132"/>
      <c r="C31" s="177"/>
      <c r="D31" s="154"/>
      <c r="E31" s="73">
        <f t="shared" si="0"/>
        <v>0</v>
      </c>
      <c r="F31" s="159"/>
      <c r="G31" s="18"/>
      <c r="H31" s="73">
        <f t="shared" si="2"/>
        <v>0</v>
      </c>
    </row>
    <row r="32" spans="1:8" ht="24.95" customHeight="1">
      <c r="A32" s="131"/>
      <c r="B32" s="132"/>
      <c r="C32" s="177"/>
      <c r="D32" s="154"/>
      <c r="E32" s="73">
        <f t="shared" si="0"/>
        <v>0</v>
      </c>
      <c r="F32" s="159"/>
      <c r="G32" s="18"/>
      <c r="H32" s="73">
        <f t="shared" si="2"/>
        <v>0</v>
      </c>
    </row>
    <row r="33" spans="1:8" ht="24.95" customHeight="1">
      <c r="A33" s="131"/>
      <c r="B33" s="132"/>
      <c r="C33" s="177"/>
      <c r="D33" s="154"/>
      <c r="E33" s="73">
        <f t="shared" si="0"/>
        <v>0</v>
      </c>
      <c r="F33" s="159"/>
      <c r="G33" s="18"/>
      <c r="H33" s="73">
        <f t="shared" si="2"/>
        <v>0</v>
      </c>
    </row>
    <row r="34" spans="1:8" ht="24.95" customHeight="1">
      <c r="A34" s="131"/>
      <c r="B34" s="132"/>
      <c r="C34" s="177"/>
      <c r="D34" s="154"/>
      <c r="E34" s="73">
        <f t="shared" si="0"/>
        <v>0</v>
      </c>
      <c r="F34" s="159"/>
      <c r="G34" s="18"/>
      <c r="H34" s="73">
        <f t="shared" si="2"/>
        <v>0</v>
      </c>
    </row>
    <row r="35" spans="1:8" ht="24.95" customHeight="1">
      <c r="A35" s="133"/>
      <c r="B35" s="134"/>
      <c r="C35" s="178"/>
      <c r="D35" s="157"/>
      <c r="E35" s="73">
        <f t="shared" si="0"/>
        <v>0</v>
      </c>
      <c r="F35" s="160"/>
      <c r="G35" s="18"/>
      <c r="H35" s="73">
        <f t="shared" si="2"/>
        <v>0</v>
      </c>
    </row>
    <row r="36" spans="1:8" ht="20.100000000000001" customHeight="1" thickBot="1">
      <c r="A36" s="18"/>
      <c r="B36" s="74" t="s">
        <v>33</v>
      </c>
      <c r="C36" s="75">
        <f>SUM(C15:C35)</f>
        <v>108.1</v>
      </c>
      <c r="D36" s="18"/>
      <c r="E36" s="125">
        <f>SUM(E15:E35)</f>
        <v>100</v>
      </c>
      <c r="F36" s="18"/>
      <c r="G36" s="18"/>
    </row>
    <row r="37" spans="1:8" ht="20.100000000000001" customHeight="1" thickTop="1">
      <c r="A37" s="18"/>
      <c r="B37" s="18"/>
      <c r="C37" s="18"/>
      <c r="D37" s="18"/>
      <c r="E37" s="18"/>
      <c r="F37" s="18"/>
      <c r="G37" s="18"/>
    </row>
    <row r="38" spans="1:8" ht="20.100000000000001" customHeight="1">
      <c r="A38" s="18"/>
      <c r="B38" s="18"/>
      <c r="C38" s="18"/>
      <c r="D38" s="18"/>
      <c r="E38" s="18"/>
      <c r="F38" s="18"/>
      <c r="G38" s="18"/>
    </row>
    <row r="39" spans="1:8" ht="20.100000000000001" customHeight="1">
      <c r="A39" s="29"/>
      <c r="B39" s="29"/>
      <c r="C39" s="29"/>
      <c r="D39" s="29"/>
      <c r="E39" s="29"/>
      <c r="F39" s="29"/>
      <c r="G39" s="18"/>
    </row>
    <row r="40" spans="1:8" ht="20.100000000000001" customHeight="1">
      <c r="A40" s="18" t="s">
        <v>9</v>
      </c>
      <c r="B40" s="245"/>
      <c r="C40" s="18" t="s">
        <v>34</v>
      </c>
      <c r="D40" s="262"/>
      <c r="E40" s="262"/>
      <c r="F40" s="262"/>
      <c r="G40" s="18"/>
    </row>
    <row r="41" spans="1:8" ht="20.100000000000001" customHeight="1">
      <c r="G41" s="18"/>
    </row>
  </sheetData>
  <sheetProtection algorithmName="SHA-512" hashValue="5SCBhnmh35Ouj9N4Wtya74W/VWxgM70tJjzguUBN6bi3qgy7M0P6+hXZqwMz7IQs/DBcJRP9vyKOZheMYbnX+g==" saltValue="nA7uelw6TTJd5FxZaK2wng==" spinCount="100000" sheet="1" selectLockedCells="1"/>
  <mergeCells count="2">
    <mergeCell ref="D12:E12"/>
    <mergeCell ref="D40:F40"/>
  </mergeCells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activeCell="D40" sqref="D40:F40"/>
    </sheetView>
  </sheetViews>
  <sheetFormatPr baseColWidth="10" defaultColWidth="11.42578125" defaultRowHeight="20.100000000000001" customHeight="1"/>
  <cols>
    <col min="1" max="1" width="12.5703125" style="5" customWidth="1"/>
    <col min="2" max="2" width="35.85546875" style="5" customWidth="1"/>
    <col min="3" max="3" width="15.85546875" style="5" customWidth="1"/>
    <col min="4" max="4" width="7.7109375" style="5" bestFit="1" customWidth="1"/>
    <col min="5" max="5" width="13" style="5" customWidth="1"/>
    <col min="6" max="6" width="12.42578125" style="5" customWidth="1"/>
    <col min="7" max="7" width="0" style="5" hidden="1" customWidth="1"/>
    <col min="8" max="8" width="11.42578125" style="5" hidden="1" customWidth="1"/>
    <col min="9" max="16384" width="11.42578125" style="5"/>
  </cols>
  <sheetData>
    <row r="1" spans="1:8" s="7" customFormat="1" ht="15" customHeight="1">
      <c r="A1" s="19" t="s">
        <v>0</v>
      </c>
      <c r="B1" s="41"/>
      <c r="C1" s="39" t="str">
        <f>Deckblatt!C6</f>
        <v>Muster AG</v>
      </c>
      <c r="D1" s="62"/>
      <c r="E1" s="62"/>
      <c r="F1" s="40"/>
      <c r="G1" s="27"/>
    </row>
    <row r="2" spans="1:8" ht="15" customHeight="1">
      <c r="A2" s="19"/>
      <c r="B2" s="18"/>
      <c r="C2" s="18"/>
      <c r="D2" s="20"/>
      <c r="E2" s="18"/>
      <c r="F2" s="18"/>
      <c r="G2" s="18"/>
    </row>
    <row r="3" spans="1:8" ht="15" customHeight="1">
      <c r="A3" s="19" t="s">
        <v>58</v>
      </c>
      <c r="B3" s="18"/>
      <c r="C3" s="42">
        <f>Deckblatt!D4</f>
        <v>45657</v>
      </c>
      <c r="D3" s="63"/>
      <c r="E3" s="63"/>
      <c r="F3" s="43"/>
      <c r="G3" s="18"/>
    </row>
    <row r="4" spans="1:8" ht="15" customHeight="1">
      <c r="A4" s="19"/>
      <c r="B4" s="18"/>
      <c r="C4" s="18"/>
      <c r="D4" s="20"/>
      <c r="E4" s="18"/>
      <c r="F4" s="18"/>
      <c r="G4" s="18"/>
    </row>
    <row r="5" spans="1:8" ht="15" customHeight="1">
      <c r="A5" s="44" t="s">
        <v>24</v>
      </c>
      <c r="B5" s="45"/>
      <c r="C5" s="45"/>
      <c r="D5" s="46" t="s">
        <v>1</v>
      </c>
      <c r="E5" s="45"/>
      <c r="F5" s="45"/>
      <c r="G5" s="18"/>
    </row>
    <row r="6" spans="1:8" s="10" customFormat="1" ht="15" customHeight="1">
      <c r="A6" s="81"/>
      <c r="B6" s="76"/>
      <c r="C6" s="76"/>
      <c r="D6" s="21"/>
      <c r="E6" s="76"/>
      <c r="F6" s="76"/>
      <c r="G6" s="76"/>
    </row>
    <row r="7" spans="1:8" ht="15" customHeight="1">
      <c r="A7" s="27" t="s">
        <v>87</v>
      </c>
      <c r="B7" s="18"/>
      <c r="C7" s="18"/>
      <c r="D7" s="18"/>
      <c r="E7" s="18"/>
      <c r="F7" s="18"/>
      <c r="G7" s="18"/>
    </row>
    <row r="8" spans="1:8" ht="15" customHeight="1">
      <c r="A8" s="27" t="s">
        <v>88</v>
      </c>
      <c r="B8" s="18"/>
      <c r="C8" s="18"/>
      <c r="D8" s="18"/>
      <c r="E8" s="18"/>
      <c r="F8" s="18"/>
      <c r="G8" s="18"/>
    </row>
    <row r="9" spans="1:8" ht="15" customHeight="1">
      <c r="A9" s="27" t="s">
        <v>64</v>
      </c>
      <c r="B9" s="18"/>
      <c r="C9" s="18"/>
      <c r="D9" s="18"/>
      <c r="E9" s="18"/>
      <c r="F9" s="18"/>
      <c r="G9" s="18"/>
    </row>
    <row r="10" spans="1:8" ht="15" customHeight="1">
      <c r="A10" s="18"/>
      <c r="B10" s="18"/>
      <c r="C10" s="18"/>
      <c r="D10" s="18"/>
      <c r="E10" s="18"/>
      <c r="F10" s="18"/>
      <c r="G10" s="18"/>
    </row>
    <row r="11" spans="1:8" s="8" customFormat="1" ht="15" customHeight="1">
      <c r="A11" s="64" t="s">
        <v>16</v>
      </c>
      <c r="B11" s="65" t="s">
        <v>89</v>
      </c>
      <c r="C11" s="66" t="s">
        <v>20</v>
      </c>
      <c r="D11" s="259" t="s">
        <v>11</v>
      </c>
      <c r="E11" s="259"/>
      <c r="F11" s="66" t="s">
        <v>8</v>
      </c>
      <c r="G11" s="19"/>
    </row>
    <row r="12" spans="1:8" s="8" customFormat="1" ht="15" customHeight="1">
      <c r="A12" s="67" t="s">
        <v>9</v>
      </c>
      <c r="B12" s="67"/>
      <c r="C12" s="69" t="s">
        <v>71</v>
      </c>
      <c r="D12" s="68" t="s">
        <v>12</v>
      </c>
      <c r="E12" s="68" t="s">
        <v>67</v>
      </c>
      <c r="F12" s="69" t="s">
        <v>1</v>
      </c>
      <c r="G12" s="19"/>
    </row>
    <row r="13" spans="1:8" s="9" customFormat="1" ht="15" customHeight="1">
      <c r="A13" s="70"/>
      <c r="B13" s="70"/>
      <c r="C13" s="117" t="s">
        <v>66</v>
      </c>
      <c r="D13" s="71" t="s">
        <v>14</v>
      </c>
      <c r="E13" s="120" t="s">
        <v>70</v>
      </c>
      <c r="F13" s="72"/>
      <c r="G13" s="19"/>
    </row>
    <row r="14" spans="1:8" ht="24.95" customHeight="1">
      <c r="A14" s="152"/>
      <c r="B14" s="129"/>
      <c r="C14" s="179"/>
      <c r="D14" s="154"/>
      <c r="E14" s="73">
        <f t="shared" ref="E14:E35" si="0">IF(H14&gt;0,ROUND((H14)*20,0)/20,0)</f>
        <v>0</v>
      </c>
      <c r="F14" s="158"/>
      <c r="G14" s="18"/>
      <c r="H14" s="73">
        <f>IF(D14=8.1%,(C14/108.1)*100,IF(D14=3.7%,(C14/103.7)*100,IF(D14=2.5%,(C14/102.5)*100,IF(D14=7.7%,(C14/107.7)*100,IF(D14=3.8%,(C14/103.8)*100,IF(D14=2.6%,(C14/102.6)*100,IF(D14=0%,(C14/100)*100)))))))</f>
        <v>0</v>
      </c>
    </row>
    <row r="15" spans="1:8" ht="24.95" customHeight="1">
      <c r="A15" s="155">
        <v>45657</v>
      </c>
      <c r="B15" s="132" t="s">
        <v>111</v>
      </c>
      <c r="C15" s="180">
        <v>108.1</v>
      </c>
      <c r="D15" s="181">
        <v>8.1000000000000003E-2</v>
      </c>
      <c r="E15" s="73">
        <f t="shared" si="0"/>
        <v>100</v>
      </c>
      <c r="F15" s="159"/>
      <c r="G15" s="18"/>
      <c r="H15" s="73">
        <f>IF(D15=8.1%,(C15/108.1)*100,IF(D15=3.7%,(C15/103.7)*100,IF(D15=2.5%,(C15/102.5)*100,IF(D15=7.7%,(C15/107.7)*100,IF(D15=3.8%,(C15/103.8)*100,IF(D15=2.6%,(C15/102.6)*100,IF(D15=0%,(C15/100)*100)))))))</f>
        <v>100</v>
      </c>
    </row>
    <row r="16" spans="1:8" ht="24.95" customHeight="1">
      <c r="A16" s="155"/>
      <c r="B16" s="132"/>
      <c r="C16" s="180"/>
      <c r="D16" s="181"/>
      <c r="E16" s="73">
        <f t="shared" si="0"/>
        <v>0</v>
      </c>
      <c r="F16" s="159"/>
      <c r="G16" s="18"/>
      <c r="H16" s="73">
        <f t="shared" ref="H16:H35" si="1">IF(D16=8.1%,(C16/108.1)*100,IF(D16=3.7%,(C16/103.7)*100,IF(D16=2.5%,(C16/102.5)*100,IF(D16=7.7%,(C16/107.7)*100,IF(D16=3.8%,(C16/103.8)*100,IF(D16=2.6%,(C16/102.6)*100,IF(D16=0%,(C16/100)*100)))))))</f>
        <v>0</v>
      </c>
    </row>
    <row r="17" spans="1:8" ht="24.95" customHeight="1">
      <c r="A17" s="131"/>
      <c r="B17" s="132"/>
      <c r="C17" s="180"/>
      <c r="D17" s="181"/>
      <c r="E17" s="73">
        <f t="shared" si="0"/>
        <v>0</v>
      </c>
      <c r="F17" s="159"/>
      <c r="G17" s="18"/>
      <c r="H17" s="73">
        <f t="shared" si="1"/>
        <v>0</v>
      </c>
    </row>
    <row r="18" spans="1:8" ht="24.95" customHeight="1">
      <c r="A18" s="131"/>
      <c r="B18" s="132"/>
      <c r="C18" s="180"/>
      <c r="D18" s="181"/>
      <c r="E18" s="73">
        <f t="shared" si="0"/>
        <v>0</v>
      </c>
      <c r="F18" s="159"/>
      <c r="G18" s="18"/>
      <c r="H18" s="73">
        <f t="shared" si="1"/>
        <v>0</v>
      </c>
    </row>
    <row r="19" spans="1:8" ht="24.95" customHeight="1">
      <c r="A19" s="131"/>
      <c r="B19" s="132"/>
      <c r="C19" s="180"/>
      <c r="D19" s="181"/>
      <c r="E19" s="73">
        <f t="shared" si="0"/>
        <v>0</v>
      </c>
      <c r="F19" s="159"/>
      <c r="G19" s="18"/>
      <c r="H19" s="73">
        <f t="shared" si="1"/>
        <v>0</v>
      </c>
    </row>
    <row r="20" spans="1:8" ht="24.95" customHeight="1">
      <c r="A20" s="131"/>
      <c r="B20" s="132"/>
      <c r="C20" s="180"/>
      <c r="D20" s="181"/>
      <c r="E20" s="73">
        <f t="shared" si="0"/>
        <v>0</v>
      </c>
      <c r="F20" s="159"/>
      <c r="G20" s="18"/>
      <c r="H20" s="73">
        <f t="shared" si="1"/>
        <v>0</v>
      </c>
    </row>
    <row r="21" spans="1:8" ht="24.95" customHeight="1">
      <c r="A21" s="131"/>
      <c r="B21" s="132"/>
      <c r="C21" s="180"/>
      <c r="D21" s="181"/>
      <c r="E21" s="73">
        <f t="shared" si="0"/>
        <v>0</v>
      </c>
      <c r="F21" s="159"/>
      <c r="G21" s="18"/>
      <c r="H21" s="73">
        <f t="shared" si="1"/>
        <v>0</v>
      </c>
    </row>
    <row r="22" spans="1:8" ht="24.95" customHeight="1">
      <c r="A22" s="131"/>
      <c r="B22" s="132"/>
      <c r="C22" s="180"/>
      <c r="D22" s="181"/>
      <c r="E22" s="73">
        <f t="shared" si="0"/>
        <v>0</v>
      </c>
      <c r="F22" s="159"/>
      <c r="G22" s="18"/>
      <c r="H22" s="73">
        <f t="shared" si="1"/>
        <v>0</v>
      </c>
    </row>
    <row r="23" spans="1:8" ht="24.95" customHeight="1">
      <c r="A23" s="131"/>
      <c r="B23" s="132"/>
      <c r="C23" s="180"/>
      <c r="D23" s="181"/>
      <c r="E23" s="73">
        <f t="shared" si="0"/>
        <v>0</v>
      </c>
      <c r="F23" s="159"/>
      <c r="G23" s="18"/>
      <c r="H23" s="73">
        <f t="shared" si="1"/>
        <v>0</v>
      </c>
    </row>
    <row r="24" spans="1:8" ht="24.95" customHeight="1">
      <c r="A24" s="131"/>
      <c r="B24" s="132"/>
      <c r="C24" s="180"/>
      <c r="D24" s="181"/>
      <c r="E24" s="73">
        <f t="shared" si="0"/>
        <v>0</v>
      </c>
      <c r="F24" s="159"/>
      <c r="G24" s="18"/>
      <c r="H24" s="73">
        <f t="shared" si="1"/>
        <v>0</v>
      </c>
    </row>
    <row r="25" spans="1:8" ht="24.95" customHeight="1">
      <c r="A25" s="131"/>
      <c r="B25" s="132"/>
      <c r="C25" s="180"/>
      <c r="D25" s="181"/>
      <c r="E25" s="73">
        <f t="shared" si="0"/>
        <v>0</v>
      </c>
      <c r="F25" s="159"/>
      <c r="G25" s="18"/>
      <c r="H25" s="73">
        <f t="shared" si="1"/>
        <v>0</v>
      </c>
    </row>
    <row r="26" spans="1:8" ht="24.95" customHeight="1">
      <c r="A26" s="131"/>
      <c r="B26" s="132"/>
      <c r="C26" s="180"/>
      <c r="D26" s="181"/>
      <c r="E26" s="73">
        <f t="shared" si="0"/>
        <v>0</v>
      </c>
      <c r="F26" s="159"/>
      <c r="G26" s="18"/>
      <c r="H26" s="73">
        <f t="shared" si="1"/>
        <v>0</v>
      </c>
    </row>
    <row r="27" spans="1:8" ht="24.95" customHeight="1">
      <c r="A27" s="131"/>
      <c r="B27" s="132"/>
      <c r="C27" s="180"/>
      <c r="D27" s="181"/>
      <c r="E27" s="73">
        <f t="shared" si="0"/>
        <v>0</v>
      </c>
      <c r="F27" s="159"/>
      <c r="G27" s="18"/>
      <c r="H27" s="73">
        <f t="shared" si="1"/>
        <v>0</v>
      </c>
    </row>
    <row r="28" spans="1:8" ht="24.95" customHeight="1">
      <c r="A28" s="131"/>
      <c r="B28" s="132"/>
      <c r="C28" s="180"/>
      <c r="D28" s="181"/>
      <c r="E28" s="73">
        <f t="shared" si="0"/>
        <v>0</v>
      </c>
      <c r="F28" s="159"/>
      <c r="G28" s="18"/>
      <c r="H28" s="73">
        <f t="shared" si="1"/>
        <v>0</v>
      </c>
    </row>
    <row r="29" spans="1:8" ht="24.95" customHeight="1">
      <c r="A29" s="131"/>
      <c r="B29" s="132"/>
      <c r="C29" s="180"/>
      <c r="D29" s="181"/>
      <c r="E29" s="73">
        <f t="shared" si="0"/>
        <v>0</v>
      </c>
      <c r="F29" s="159"/>
      <c r="G29" s="18"/>
      <c r="H29" s="73">
        <f t="shared" si="1"/>
        <v>0</v>
      </c>
    </row>
    <row r="30" spans="1:8" ht="24.95" customHeight="1">
      <c r="A30" s="131"/>
      <c r="B30" s="132"/>
      <c r="C30" s="180"/>
      <c r="D30" s="181"/>
      <c r="E30" s="73">
        <f t="shared" si="0"/>
        <v>0</v>
      </c>
      <c r="F30" s="159"/>
      <c r="G30" s="18"/>
      <c r="H30" s="73">
        <f t="shared" si="1"/>
        <v>0</v>
      </c>
    </row>
    <row r="31" spans="1:8" ht="24.95" customHeight="1">
      <c r="A31" s="131"/>
      <c r="B31" s="132"/>
      <c r="C31" s="180"/>
      <c r="D31" s="181"/>
      <c r="E31" s="73">
        <f t="shared" si="0"/>
        <v>0</v>
      </c>
      <c r="F31" s="159"/>
      <c r="G31" s="18"/>
      <c r="H31" s="73">
        <f t="shared" si="1"/>
        <v>0</v>
      </c>
    </row>
    <row r="32" spans="1:8" ht="24.95" customHeight="1">
      <c r="A32" s="131"/>
      <c r="B32" s="132"/>
      <c r="C32" s="180"/>
      <c r="D32" s="181"/>
      <c r="E32" s="73">
        <f t="shared" si="0"/>
        <v>0</v>
      </c>
      <c r="F32" s="159"/>
      <c r="G32" s="18"/>
      <c r="H32" s="73">
        <f t="shared" si="1"/>
        <v>0</v>
      </c>
    </row>
    <row r="33" spans="1:8" ht="24.95" customHeight="1">
      <c r="A33" s="131"/>
      <c r="B33" s="132"/>
      <c r="C33" s="180"/>
      <c r="D33" s="181"/>
      <c r="E33" s="73">
        <f t="shared" si="0"/>
        <v>0</v>
      </c>
      <c r="F33" s="159"/>
      <c r="G33" s="18"/>
      <c r="H33" s="73">
        <f t="shared" si="1"/>
        <v>0</v>
      </c>
    </row>
    <row r="34" spans="1:8" ht="24.95" customHeight="1">
      <c r="A34" s="131"/>
      <c r="B34" s="132"/>
      <c r="C34" s="180"/>
      <c r="D34" s="181"/>
      <c r="E34" s="73">
        <f t="shared" si="0"/>
        <v>0</v>
      </c>
      <c r="F34" s="159"/>
      <c r="G34" s="18"/>
      <c r="H34" s="73">
        <f t="shared" si="1"/>
        <v>0</v>
      </c>
    </row>
    <row r="35" spans="1:8" ht="24.95" customHeight="1">
      <c r="A35" s="133"/>
      <c r="B35" s="134"/>
      <c r="C35" s="182"/>
      <c r="D35" s="181"/>
      <c r="E35" s="73">
        <f t="shared" si="0"/>
        <v>0</v>
      </c>
      <c r="F35" s="160"/>
      <c r="G35" s="18"/>
      <c r="H35" s="73">
        <f t="shared" si="1"/>
        <v>0</v>
      </c>
    </row>
    <row r="36" spans="1:8" ht="20.100000000000001" customHeight="1" thickBot="1">
      <c r="A36" s="18"/>
      <c r="B36" s="74" t="s">
        <v>33</v>
      </c>
      <c r="C36" s="86">
        <f>SUM(C14:C35)</f>
        <v>108.1</v>
      </c>
      <c r="D36" s="18"/>
      <c r="E36" s="125">
        <f>SUM(E14:E35)</f>
        <v>100</v>
      </c>
      <c r="F36" s="18"/>
      <c r="G36" s="18"/>
    </row>
    <row r="37" spans="1:8" ht="20.100000000000001" customHeight="1" thickTop="1">
      <c r="A37" s="18"/>
      <c r="B37" s="74"/>
      <c r="C37" s="183"/>
      <c r="D37" s="18"/>
      <c r="E37" s="184"/>
      <c r="F37" s="18"/>
      <c r="G37" s="18"/>
    </row>
    <row r="38" spans="1:8" ht="20.100000000000001" customHeight="1">
      <c r="A38" s="18"/>
      <c r="B38" s="74"/>
      <c r="C38" s="183"/>
      <c r="D38" s="18"/>
      <c r="E38" s="184"/>
      <c r="F38" s="18"/>
      <c r="G38" s="18"/>
    </row>
    <row r="39" spans="1:8" ht="20.100000000000001" customHeight="1">
      <c r="A39" s="29"/>
      <c r="B39" s="29"/>
      <c r="C39" s="29"/>
      <c r="D39" s="29"/>
      <c r="E39" s="29"/>
      <c r="F39" s="29"/>
      <c r="G39" s="18"/>
    </row>
    <row r="40" spans="1:8" ht="20.100000000000001" customHeight="1">
      <c r="A40" s="18" t="s">
        <v>9</v>
      </c>
      <c r="B40" s="245"/>
      <c r="C40" s="18" t="s">
        <v>34</v>
      </c>
      <c r="D40" s="262"/>
      <c r="E40" s="262"/>
      <c r="F40" s="262"/>
      <c r="G40" s="18"/>
    </row>
    <row r="41" spans="1:8" ht="20.100000000000001" customHeight="1">
      <c r="A41" s="18"/>
      <c r="B41" s="18"/>
      <c r="C41" s="18"/>
      <c r="D41" s="18"/>
      <c r="E41" s="18"/>
      <c r="F41" s="18"/>
      <c r="G41" s="18"/>
    </row>
  </sheetData>
  <sheetProtection algorithmName="SHA-512" hashValue="M73CAI5etItLKUc0OuSH3acgwdKu5CWgFQOWI43e0XgF/4F05I5rgsWQKmFon44/5Ux1mxzL7drlH+mGJ6YH3g==" saltValue="c9Jb4JvRl7A6Dlvn5Tb6AA==" spinCount="100000" sheet="1" selectLockedCells="1"/>
  <mergeCells count="2">
    <mergeCell ref="D11:E11"/>
    <mergeCell ref="D40:F40"/>
  </mergeCells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B40" sqref="B40"/>
    </sheetView>
  </sheetViews>
  <sheetFormatPr baseColWidth="10" defaultColWidth="11.42578125" defaultRowHeight="20.100000000000001" customHeight="1"/>
  <cols>
    <col min="1" max="1" width="13.140625" style="5" customWidth="1"/>
    <col min="2" max="2" width="35.85546875" style="5" customWidth="1"/>
    <col min="3" max="3" width="15.85546875" style="5" customWidth="1"/>
    <col min="4" max="4" width="6.5703125" style="5" bestFit="1" customWidth="1"/>
    <col min="5" max="5" width="10.85546875" style="5" customWidth="1"/>
    <col min="6" max="6" width="11.7109375" style="5" bestFit="1" customWidth="1"/>
    <col min="7" max="7" width="0" style="5" hidden="1" customWidth="1"/>
    <col min="8" max="8" width="11.42578125" style="5" hidden="1" customWidth="1"/>
    <col min="9" max="16384" width="11.42578125" style="5"/>
  </cols>
  <sheetData>
    <row r="1" spans="1:8" s="7" customFormat="1" ht="15" customHeight="1">
      <c r="A1" s="87" t="s">
        <v>0</v>
      </c>
      <c r="B1" s="88"/>
      <c r="C1" s="39" t="str">
        <f>Deckblatt!C6</f>
        <v>Muster AG</v>
      </c>
      <c r="D1" s="89"/>
      <c r="E1" s="89"/>
      <c r="F1" s="90"/>
      <c r="G1" s="27"/>
    </row>
    <row r="2" spans="1:8" ht="15" customHeight="1">
      <c r="A2" s="87"/>
      <c r="B2" s="91"/>
      <c r="C2" s="91"/>
      <c r="D2" s="92"/>
      <c r="E2" s="91"/>
      <c r="F2" s="91"/>
      <c r="G2" s="18"/>
    </row>
    <row r="3" spans="1:8" ht="15" customHeight="1">
      <c r="A3" s="87" t="s">
        <v>58</v>
      </c>
      <c r="B3" s="91"/>
      <c r="C3" s="93">
        <f>Deckblatt!D4</f>
        <v>45657</v>
      </c>
      <c r="D3" s="94"/>
      <c r="E3" s="94"/>
      <c r="F3" s="95"/>
      <c r="G3" s="18"/>
    </row>
    <row r="4" spans="1:8" ht="15" customHeight="1">
      <c r="A4" s="87"/>
      <c r="B4" s="91"/>
      <c r="C4" s="91"/>
      <c r="D4" s="92"/>
      <c r="E4" s="91"/>
      <c r="F4" s="91"/>
      <c r="G4" s="18"/>
    </row>
    <row r="5" spans="1:8" ht="15.75" customHeight="1">
      <c r="A5" s="96" t="s">
        <v>51</v>
      </c>
      <c r="B5" s="97"/>
      <c r="C5" s="97"/>
      <c r="D5" s="98" t="s">
        <v>1</v>
      </c>
      <c r="E5" s="97"/>
      <c r="F5" s="97"/>
      <c r="G5" s="18"/>
    </row>
    <row r="6" spans="1:8" ht="15" customHeight="1">
      <c r="A6" s="91"/>
      <c r="B6" s="91"/>
      <c r="C6" s="91"/>
      <c r="D6" s="91"/>
      <c r="E6" s="91"/>
      <c r="F6" s="91"/>
      <c r="G6" s="18"/>
    </row>
    <row r="7" spans="1:8" s="8" customFormat="1" ht="15" customHeight="1">
      <c r="A7" s="99" t="s">
        <v>16</v>
      </c>
      <c r="B7" s="100" t="s">
        <v>89</v>
      </c>
      <c r="C7" s="101" t="s">
        <v>52</v>
      </c>
      <c r="D7" s="285" t="s">
        <v>11</v>
      </c>
      <c r="E7" s="285"/>
      <c r="F7" s="101" t="s">
        <v>8</v>
      </c>
      <c r="G7" s="19"/>
    </row>
    <row r="8" spans="1:8" s="8" customFormat="1" ht="15" customHeight="1">
      <c r="A8" s="102" t="s">
        <v>9</v>
      </c>
      <c r="B8" s="102"/>
      <c r="C8" s="104" t="s">
        <v>71</v>
      </c>
      <c r="D8" s="103" t="s">
        <v>12</v>
      </c>
      <c r="E8" s="103" t="s">
        <v>67</v>
      </c>
      <c r="F8" s="104" t="s">
        <v>1</v>
      </c>
      <c r="G8" s="19"/>
    </row>
    <row r="9" spans="1:8" s="9" customFormat="1" ht="15" customHeight="1">
      <c r="A9" s="105"/>
      <c r="B9" s="105"/>
      <c r="C9" s="121" t="s">
        <v>66</v>
      </c>
      <c r="D9" s="106" t="s">
        <v>14</v>
      </c>
      <c r="E9" s="122" t="s">
        <v>70</v>
      </c>
      <c r="F9" s="107"/>
      <c r="G9" s="19"/>
    </row>
    <row r="10" spans="1:8" ht="24.95" customHeight="1">
      <c r="A10" s="152"/>
      <c r="B10" s="129"/>
      <c r="C10" s="153"/>
      <c r="D10" s="154"/>
      <c r="E10" s="73">
        <f t="shared" ref="E10:E19" si="0">IF(H10&gt;0,ROUND((H10)*20,0)/20,0)</f>
        <v>0</v>
      </c>
      <c r="F10" s="158"/>
      <c r="G10" s="18"/>
      <c r="H10" s="108">
        <f t="shared" ref="H10" si="1">IF(D10=8%,(C10/108)*100,IF(D10=3.6%,(C10/103.6)*100,IF(D10=2.4%,(C10/102.4)*100,IF(D10=7.7%,(C10/107.7)*100,IF(D10=3.8%,(C10/103.8)*100,IF(D10=2.5%,(C10/102.5)*100,IF(D10=0%,(C10/100)*100)))))))</f>
        <v>0</v>
      </c>
    </row>
    <row r="11" spans="1:8" ht="24.95" customHeight="1">
      <c r="A11" s="155">
        <v>45626</v>
      </c>
      <c r="B11" s="132" t="s">
        <v>109</v>
      </c>
      <c r="C11" s="177">
        <v>1200</v>
      </c>
      <c r="D11" s="154">
        <v>0</v>
      </c>
      <c r="E11" s="73">
        <f t="shared" si="0"/>
        <v>1200</v>
      </c>
      <c r="F11" s="159">
        <v>6220</v>
      </c>
      <c r="G11" s="18"/>
      <c r="H11" s="108">
        <f>IF(D11=8.1%,(C11/108.1)*100,IF(D11=3.7%,(C11/103.7)*100,IF(D11=2.5%,(C11/102.5)*100,IF(D11=7.7%,(C11/107.7)*100,IF(D11=3.8%,(C11/103.8)*100,IF(D11=2.6%,(C11/102.6)*100,IF(D11=0%,(C11/100)*100)))))))</f>
        <v>1200</v>
      </c>
    </row>
    <row r="12" spans="1:8" ht="24.95" customHeight="1">
      <c r="A12" s="131"/>
      <c r="B12" s="132"/>
      <c r="C12" s="177"/>
      <c r="D12" s="154"/>
      <c r="E12" s="73">
        <f t="shared" si="0"/>
        <v>0</v>
      </c>
      <c r="F12" s="159"/>
      <c r="G12" s="18"/>
      <c r="H12" s="108">
        <f t="shared" ref="H12:H19" si="2">IF(D12=8.1%,(C12/108.1)*100,IF(D12=3.7%,(C12/103.7)*100,IF(D12=2.5%,(C12/102.5)*100,IF(D12=7.7%,(C12/107.7)*100,IF(D12=3.8%,(C12/103.8)*100,IF(D12=2.6%,(C12/102.6)*100,IF(D12=0%,(C12/100)*100)))))))</f>
        <v>0</v>
      </c>
    </row>
    <row r="13" spans="1:8" ht="24.95" customHeight="1">
      <c r="A13" s="155"/>
      <c r="B13" s="132"/>
      <c r="C13" s="177"/>
      <c r="D13" s="154"/>
      <c r="E13" s="73">
        <f t="shared" si="0"/>
        <v>0</v>
      </c>
      <c r="F13" s="159"/>
      <c r="G13" s="18"/>
      <c r="H13" s="108">
        <f t="shared" si="2"/>
        <v>0</v>
      </c>
    </row>
    <row r="14" spans="1:8" ht="24.95" customHeight="1">
      <c r="A14" s="131"/>
      <c r="B14" s="132"/>
      <c r="C14" s="177"/>
      <c r="D14" s="154"/>
      <c r="E14" s="73">
        <f t="shared" si="0"/>
        <v>0</v>
      </c>
      <c r="F14" s="159"/>
      <c r="G14" s="18"/>
      <c r="H14" s="108">
        <f t="shared" si="2"/>
        <v>0</v>
      </c>
    </row>
    <row r="15" spans="1:8" ht="24.95" customHeight="1">
      <c r="A15" s="131"/>
      <c r="B15" s="132"/>
      <c r="C15" s="177"/>
      <c r="D15" s="154"/>
      <c r="E15" s="73">
        <f t="shared" si="0"/>
        <v>0</v>
      </c>
      <c r="F15" s="159"/>
      <c r="G15" s="18"/>
      <c r="H15" s="108">
        <f t="shared" si="2"/>
        <v>0</v>
      </c>
    </row>
    <row r="16" spans="1:8" ht="24.95" customHeight="1">
      <c r="A16" s="131"/>
      <c r="B16" s="132"/>
      <c r="C16" s="177"/>
      <c r="D16" s="154"/>
      <c r="E16" s="73">
        <f t="shared" si="0"/>
        <v>0</v>
      </c>
      <c r="F16" s="159"/>
      <c r="G16" s="18"/>
      <c r="H16" s="108">
        <f t="shared" si="2"/>
        <v>0</v>
      </c>
    </row>
    <row r="17" spans="1:12" ht="24.95" customHeight="1">
      <c r="A17" s="131"/>
      <c r="B17" s="132"/>
      <c r="C17" s="177"/>
      <c r="D17" s="154"/>
      <c r="E17" s="73">
        <f t="shared" si="0"/>
        <v>0</v>
      </c>
      <c r="F17" s="159"/>
      <c r="G17" s="18"/>
      <c r="H17" s="108">
        <f t="shared" si="2"/>
        <v>0</v>
      </c>
    </row>
    <row r="18" spans="1:12" ht="24.95" customHeight="1">
      <c r="A18" s="155"/>
      <c r="B18" s="132"/>
      <c r="C18" s="177"/>
      <c r="D18" s="154"/>
      <c r="E18" s="73">
        <f t="shared" si="0"/>
        <v>0</v>
      </c>
      <c r="F18" s="159"/>
      <c r="G18" s="18"/>
      <c r="H18" s="108">
        <f t="shared" si="2"/>
        <v>0</v>
      </c>
    </row>
    <row r="19" spans="1:12" ht="24.95" customHeight="1">
      <c r="A19" s="133"/>
      <c r="B19" s="134"/>
      <c r="C19" s="178"/>
      <c r="D19" s="154"/>
      <c r="E19" s="73">
        <f t="shared" si="0"/>
        <v>0</v>
      </c>
      <c r="F19" s="160"/>
      <c r="G19" s="18"/>
      <c r="H19" s="108">
        <f t="shared" si="2"/>
        <v>0</v>
      </c>
      <c r="L19" s="6"/>
    </row>
    <row r="20" spans="1:12" ht="24.95" customHeight="1" thickBot="1">
      <c r="A20" s="92"/>
      <c r="B20" s="109" t="s">
        <v>33</v>
      </c>
      <c r="C20" s="110">
        <f>SUM(C10:C19)</f>
        <v>1200</v>
      </c>
      <c r="D20" s="111"/>
      <c r="E20" s="112">
        <f>SUM(E10:E19)</f>
        <v>1200</v>
      </c>
      <c r="F20" s="92"/>
      <c r="G20" s="20"/>
      <c r="L20" s="6"/>
    </row>
    <row r="21" spans="1:12" ht="17.25" customHeight="1" thickTop="1">
      <c r="A21" s="92"/>
      <c r="B21" s="92"/>
      <c r="C21" s="92"/>
      <c r="D21" s="92"/>
      <c r="E21" s="92"/>
      <c r="F21" s="92"/>
      <c r="G21" s="18"/>
      <c r="L21" s="6"/>
    </row>
    <row r="22" spans="1:12" ht="16.5">
      <c r="A22" s="96" t="s">
        <v>53</v>
      </c>
      <c r="B22" s="97"/>
      <c r="C22" s="97"/>
      <c r="D22" s="98" t="s">
        <v>1</v>
      </c>
      <c r="E22" s="97"/>
      <c r="F22" s="97"/>
      <c r="G22" s="18"/>
    </row>
    <row r="23" spans="1:12" ht="16.5">
      <c r="A23" s="91"/>
      <c r="B23" s="91"/>
      <c r="C23" s="91"/>
      <c r="D23" s="91"/>
      <c r="E23" s="91"/>
      <c r="F23" s="91"/>
      <c r="G23" s="18"/>
    </row>
    <row r="24" spans="1:12" ht="16.5">
      <c r="A24" s="99" t="s">
        <v>16</v>
      </c>
      <c r="B24" s="100" t="s">
        <v>89</v>
      </c>
      <c r="C24" s="100" t="s">
        <v>52</v>
      </c>
      <c r="D24" s="285" t="s">
        <v>11</v>
      </c>
      <c r="E24" s="285"/>
      <c r="F24" s="101" t="s">
        <v>8</v>
      </c>
      <c r="G24" s="18"/>
    </row>
    <row r="25" spans="1:12" ht="16.5">
      <c r="A25" s="102" t="s">
        <v>9</v>
      </c>
      <c r="B25" s="102"/>
      <c r="C25" s="123" t="s">
        <v>69</v>
      </c>
      <c r="D25" s="103" t="s">
        <v>12</v>
      </c>
      <c r="E25" s="103" t="s">
        <v>67</v>
      </c>
      <c r="F25" s="104" t="s">
        <v>1</v>
      </c>
      <c r="G25" s="18"/>
    </row>
    <row r="26" spans="1:12" ht="16.5">
      <c r="A26" s="105"/>
      <c r="B26" s="105"/>
      <c r="C26" s="124" t="s">
        <v>66</v>
      </c>
      <c r="D26" s="106" t="s">
        <v>14</v>
      </c>
      <c r="E26" s="122" t="s">
        <v>70</v>
      </c>
      <c r="F26" s="107"/>
      <c r="G26" s="18"/>
    </row>
    <row r="27" spans="1:12" ht="24.95" customHeight="1">
      <c r="A27" s="128"/>
      <c r="B27" s="129"/>
      <c r="C27" s="179"/>
      <c r="D27" s="154"/>
      <c r="E27" s="73">
        <f t="shared" ref="E27:E36" si="3">IF(H27&gt;0,ROUND((H27)*20,0)/20,0)</f>
        <v>0</v>
      </c>
      <c r="F27" s="158"/>
      <c r="G27" s="18"/>
      <c r="H27" s="108">
        <f t="shared" ref="H27" si="4">IF(D27=8%,(C27/108)*100,IF(D27=3.6%,(C27/103.6)*100,IF(D27=2.4%,(C27/102.4)*100,IF(D27=7.7%,(C27/107.7)*100,IF(D27=3.8%,(C27/103.8)*100,IF(D27=2.5%,(C27/102.5)*100,IF(D27=0%,(C27/100)*100)))))))</f>
        <v>0</v>
      </c>
    </row>
    <row r="28" spans="1:12" ht="24.95" customHeight="1">
      <c r="A28" s="155">
        <v>45667</v>
      </c>
      <c r="B28" s="132" t="s">
        <v>107</v>
      </c>
      <c r="C28" s="179">
        <v>1500</v>
      </c>
      <c r="D28" s="154"/>
      <c r="E28" s="73">
        <f t="shared" si="3"/>
        <v>1500</v>
      </c>
      <c r="F28" s="159">
        <v>6000</v>
      </c>
      <c r="G28" s="18"/>
      <c r="H28" s="108">
        <f>IF(D28=8.1%,(C28/108.1)*100,IF(D28=3.7%,(C28/103.7)*100,IF(D28=2.5%,(C28/102.5)*100,IF(D28=7.7%,(C28/107.7)*100,IF(D28=3.8%,(C28/103.8)*100,IF(D28=2.6%,(C28/102.6)*100,IF(D28=0%,(C28/100)*100)))))))</f>
        <v>1500</v>
      </c>
    </row>
    <row r="29" spans="1:12" ht="24.95" customHeight="1">
      <c r="A29" s="131"/>
      <c r="B29" s="132"/>
      <c r="C29" s="177"/>
      <c r="D29" s="154"/>
      <c r="E29" s="73">
        <f t="shared" si="3"/>
        <v>0</v>
      </c>
      <c r="F29" s="159"/>
      <c r="G29" s="18"/>
      <c r="H29" s="108">
        <f t="shared" ref="H29:H36" si="5">IF(D29=8.1%,(C29/108.1)*100,IF(D29=3.7%,(C29/103.7)*100,IF(D29=2.5%,(C29/102.5)*100,IF(D29=7.7%,(C29/107.7)*100,IF(D29=3.8%,(C29/103.8)*100,IF(D29=2.6%,(C29/102.6)*100,IF(D29=0%,(C29/100)*100)))))))</f>
        <v>0</v>
      </c>
    </row>
    <row r="30" spans="1:12" ht="24.95" customHeight="1">
      <c r="A30" s="131"/>
      <c r="B30" s="132"/>
      <c r="C30" s="177"/>
      <c r="D30" s="154"/>
      <c r="E30" s="73">
        <f t="shared" si="3"/>
        <v>0</v>
      </c>
      <c r="F30" s="159"/>
      <c r="G30" s="18"/>
      <c r="H30" s="108">
        <f t="shared" si="5"/>
        <v>0</v>
      </c>
    </row>
    <row r="31" spans="1:12" ht="24.95" customHeight="1">
      <c r="A31" s="131"/>
      <c r="B31" s="132"/>
      <c r="C31" s="177"/>
      <c r="D31" s="154"/>
      <c r="E31" s="73">
        <f t="shared" si="3"/>
        <v>0</v>
      </c>
      <c r="F31" s="159"/>
      <c r="G31" s="18"/>
      <c r="H31" s="108">
        <f t="shared" si="5"/>
        <v>0</v>
      </c>
    </row>
    <row r="32" spans="1:12" ht="24.75" customHeight="1">
      <c r="A32" s="131"/>
      <c r="B32" s="132"/>
      <c r="C32" s="177"/>
      <c r="D32" s="154"/>
      <c r="E32" s="73">
        <f t="shared" si="3"/>
        <v>0</v>
      </c>
      <c r="F32" s="159"/>
      <c r="G32" s="18"/>
      <c r="H32" s="108">
        <f t="shared" si="5"/>
        <v>0</v>
      </c>
    </row>
    <row r="33" spans="1:8" ht="24.75" customHeight="1">
      <c r="A33" s="131"/>
      <c r="B33" s="132"/>
      <c r="C33" s="177"/>
      <c r="D33" s="154"/>
      <c r="E33" s="73">
        <f t="shared" si="3"/>
        <v>0</v>
      </c>
      <c r="F33" s="159"/>
      <c r="G33" s="18"/>
      <c r="H33" s="108">
        <f t="shared" si="5"/>
        <v>0</v>
      </c>
    </row>
    <row r="34" spans="1:8" ht="24.75" customHeight="1">
      <c r="A34" s="131"/>
      <c r="B34" s="132"/>
      <c r="C34" s="177"/>
      <c r="D34" s="154"/>
      <c r="E34" s="73">
        <f t="shared" si="3"/>
        <v>0</v>
      </c>
      <c r="F34" s="159"/>
      <c r="G34" s="18"/>
      <c r="H34" s="108">
        <f t="shared" si="5"/>
        <v>0</v>
      </c>
    </row>
    <row r="35" spans="1:8" ht="24.75" customHeight="1">
      <c r="A35" s="131"/>
      <c r="B35" s="132"/>
      <c r="C35" s="179"/>
      <c r="D35" s="154"/>
      <c r="E35" s="73">
        <f t="shared" si="3"/>
        <v>0</v>
      </c>
      <c r="F35" s="159"/>
      <c r="G35" s="18"/>
      <c r="H35" s="108">
        <f t="shared" si="5"/>
        <v>0</v>
      </c>
    </row>
    <row r="36" spans="1:8" ht="24.75" customHeight="1">
      <c r="A36" s="185"/>
      <c r="B36" s="134"/>
      <c r="C36" s="179"/>
      <c r="D36" s="154"/>
      <c r="E36" s="73">
        <f t="shared" si="3"/>
        <v>0</v>
      </c>
      <c r="F36" s="160"/>
      <c r="G36" s="18"/>
      <c r="H36" s="108">
        <f t="shared" si="5"/>
        <v>0</v>
      </c>
    </row>
    <row r="37" spans="1:8" ht="20.100000000000001" customHeight="1" thickBot="1">
      <c r="A37" s="113"/>
      <c r="B37" s="109" t="s">
        <v>33</v>
      </c>
      <c r="C37" s="114">
        <f>SUM(C27:C36)</f>
        <v>1500</v>
      </c>
      <c r="D37" s="111"/>
      <c r="E37" s="112">
        <f>SUM(E27:E36)</f>
        <v>1500</v>
      </c>
      <c r="F37" s="92"/>
      <c r="G37" s="18"/>
    </row>
    <row r="38" spans="1:8" ht="20.100000000000001" customHeight="1" thickTop="1">
      <c r="A38" s="92"/>
      <c r="B38" s="240"/>
      <c r="C38" s="241"/>
      <c r="D38" s="92"/>
      <c r="E38" s="242"/>
      <c r="F38" s="92"/>
      <c r="G38" s="18"/>
    </row>
    <row r="39" spans="1:8" ht="20.100000000000001" customHeight="1">
      <c r="A39" s="115"/>
      <c r="B39" s="115"/>
      <c r="C39" s="115"/>
      <c r="D39" s="115"/>
      <c r="E39" s="115"/>
      <c r="F39" s="115"/>
      <c r="G39" s="18"/>
    </row>
    <row r="40" spans="1:8" ht="20.100000000000001" customHeight="1">
      <c r="A40" s="91" t="s">
        <v>9</v>
      </c>
      <c r="B40" s="245"/>
      <c r="C40" s="91" t="s">
        <v>34</v>
      </c>
      <c r="D40" s="262"/>
      <c r="E40" s="262"/>
      <c r="F40" s="262"/>
      <c r="G40" s="18"/>
    </row>
    <row r="41" spans="1:8" ht="20.100000000000001" customHeight="1">
      <c r="A41" s="18"/>
      <c r="B41" s="18"/>
      <c r="C41" s="18"/>
      <c r="D41" s="18"/>
      <c r="E41" s="18"/>
      <c r="F41" s="18"/>
      <c r="G41" s="18"/>
    </row>
  </sheetData>
  <sheetProtection algorithmName="SHA-512" hashValue="RC7WtczF7QXWisH/c6ay7eoMnyuhKmL0/oRxvNGkrp+tNMY1tkSHvlTAFgOoUBYZ/8EDKlib5lRf6QsYRWOM2w==" saltValue="o/yz2x2BMSJpDVOxF2NVKw==" spinCount="100000" sheet="1" selectLockedCells="1"/>
  <mergeCells count="3">
    <mergeCell ref="D7:E7"/>
    <mergeCell ref="D24:E24"/>
    <mergeCell ref="D40:F40"/>
  </mergeCells>
  <phoneticPr fontId="2" type="noConversion"/>
  <printOptions horizontalCentered="1" verticalCentered="1"/>
  <pageMargins left="0.98425196850393704" right="0.39370078740157483" top="1.1811023622047245" bottom="0.78740157480314965" header="0.51181102362204722" footer="0.51181102362204722"/>
  <pageSetup paperSize="9" scale="85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Deckblatt</vt:lpstr>
      <vt:lpstr>Kassenbestände</vt:lpstr>
      <vt:lpstr>KUNDEN</vt:lpstr>
      <vt:lpstr>UEBR_FO</vt:lpstr>
      <vt:lpstr>VORRAETE</vt:lpstr>
      <vt:lpstr>ANGEF_ARB</vt:lpstr>
      <vt:lpstr>LIEFERANTEN</vt:lpstr>
      <vt:lpstr>UEBR_VERB</vt:lpstr>
      <vt:lpstr>TRANS_AKT+PAS</vt:lpstr>
      <vt:lpstr>ANGEF_ARB!Druckbereich</vt:lpstr>
      <vt:lpstr>Deckblatt!Druckbereich</vt:lpstr>
      <vt:lpstr>Kassenbestände!Druckbereich</vt:lpstr>
      <vt:lpstr>KUNDEN!Druckbereich</vt:lpstr>
      <vt:lpstr>LIEFERANTEN!Druckbereich</vt:lpstr>
      <vt:lpstr>'TRANS_AKT+PAS'!Druckbereich</vt:lpstr>
      <vt:lpstr>UEBR_FO!Druckbereich</vt:lpstr>
      <vt:lpstr>UEBR_VERB!Druckbereich</vt:lpstr>
      <vt:lpstr>VORRAETE!Druckbereich</vt:lpstr>
    </vt:vector>
  </TitlesOfParts>
  <Company>vita perspektiv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perspektiv ag</dc:creator>
  <cp:lastModifiedBy>Saskia Schwyn</cp:lastModifiedBy>
  <cp:lastPrinted>2024-11-25T08:07:09Z</cp:lastPrinted>
  <dcterms:created xsi:type="dcterms:W3CDTF">1996-06-14T13:10:21Z</dcterms:created>
  <dcterms:modified xsi:type="dcterms:W3CDTF">2024-12-12T11:10:28Z</dcterms:modified>
</cp:coreProperties>
</file>